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86_22 Vigilância Desarmada Rede Armazenadora\Instrução\Modelos para Anexo ao Portal e Edital\"/>
    </mc:Choice>
  </mc:AlternateContent>
  <bookViews>
    <workbookView xWindow="0" yWindow="0" windowWidth="20460" windowHeight="7680" tabRatio="769"/>
  </bookViews>
  <sheets>
    <sheet name="Observações" sheetId="126" r:id="rId1"/>
    <sheet name="Insumos, Uniformes e EPI's" sheetId="65" r:id="rId2"/>
    <sheet name="Vigia NOT desarm - AGPAL" sheetId="86" r:id="rId3"/>
    <sheet name="Vigia DIU desarm - AGPAL" sheetId="99" r:id="rId4"/>
    <sheet name="Vigia NOT desarm - ASPRE" sheetId="130" r:id="rId5"/>
    <sheet name="Vigia DIU desarm - ASPRE" sheetId="129" r:id="rId6"/>
    <sheet name="Vigia NOT desarm - AGTUP" sheetId="131" r:id="rId7"/>
    <sheet name="Vigia DIU desarm - AGTUP" sheetId="132" r:id="rId8"/>
    <sheet name="Resumo Geral" sheetId="63" r:id="rId9"/>
  </sheets>
  <externalReferences>
    <externalReference r:id="rId10"/>
  </externalReferences>
  <definedNames>
    <definedName name="_xlnm.Print_Area" localSheetId="1">'Insumos, Uniformes e EPI''s'!$A$1:$I$46</definedName>
    <definedName name="_xlnm.Print_Area" localSheetId="8">'Resumo Geral'!$A$1:$I$14</definedName>
    <definedName name="_xlnm.Print_Area" localSheetId="3">'Vigia DIU desarm - AGPAL'!$A$1:$G$136</definedName>
    <definedName name="_xlnm.Print_Area" localSheetId="7">'Vigia DIU desarm - AGTUP'!$A$1:$G$136</definedName>
    <definedName name="_xlnm.Print_Area" localSheetId="5">'Vigia DIU desarm - ASPRE'!$A$1:$G$136</definedName>
    <definedName name="_xlnm.Print_Area" localSheetId="2">'Vigia NOT desarm - AGPAL'!$A$1:$G$136</definedName>
    <definedName name="_xlnm.Print_Area" localSheetId="6">'Vigia NOT desarm - AGTUP'!$A$1:$G$136</definedName>
    <definedName name="_xlnm.Print_Area" localSheetId="4">'Vigia NOT desarm - ASPRE'!$A$1:$G$136</definedName>
    <definedName name="EQUIPTOS" localSheetId="7">'[1]Equipamentos e material'!#REF!</definedName>
    <definedName name="EQUIPTOS" localSheetId="5">'[1]Equipamentos e material'!#REF!</definedName>
    <definedName name="EQUIPTOS" localSheetId="6">'[1]Equipamentos e material'!#REF!</definedName>
    <definedName name="EQUIPTOS" localSheetId="4">'[1]Equipamentos e material'!#REF!</definedName>
    <definedName name="EQUIPTOS">'[1]Equipamentos e material'!#REF!</definedName>
    <definedName name="_xlnm.Print_Titles" localSheetId="1">'Insumos, Uniformes e EPI''s'!$1:$3</definedName>
  </definedNames>
  <calcPr calcId="152511" iterate="1" fullPrecision="0"/>
</workbook>
</file>

<file path=xl/calcChain.xml><?xml version="1.0" encoding="utf-8"?>
<calcChain xmlns="http://schemas.openxmlformats.org/spreadsheetml/2006/main">
  <c r="F92" i="99" l="1"/>
  <c r="F92" i="130"/>
  <c r="F92" i="129"/>
  <c r="F92" i="131"/>
  <c r="F92" i="132"/>
  <c r="F92" i="86"/>
  <c r="F86" i="99"/>
  <c r="F86" i="130"/>
  <c r="F86" i="129"/>
  <c r="F86" i="131"/>
  <c r="F86" i="132"/>
  <c r="F86" i="86"/>
  <c r="F83" i="99"/>
  <c r="F83" i="130"/>
  <c r="F83" i="129"/>
  <c r="F83" i="131"/>
  <c r="F83" i="132"/>
  <c r="F83" i="86"/>
  <c r="F81" i="99"/>
  <c r="F81" i="130"/>
  <c r="F81" i="129"/>
  <c r="F81" i="131"/>
  <c r="F81" i="132"/>
  <c r="F81" i="86"/>
  <c r="F80" i="99"/>
  <c r="F80" i="130"/>
  <c r="F80" i="129"/>
  <c r="F80" i="131"/>
  <c r="F80" i="132"/>
  <c r="F80" i="86"/>
  <c r="F79" i="99"/>
  <c r="F79" i="130"/>
  <c r="F79" i="129"/>
  <c r="F79" i="131"/>
  <c r="F79" i="132"/>
  <c r="F79" i="86"/>
  <c r="F72" i="99"/>
  <c r="F72" i="130"/>
  <c r="F72" i="129"/>
  <c r="F72" i="131"/>
  <c r="F72" i="132"/>
  <c r="F72" i="86"/>
  <c r="F71" i="99"/>
  <c r="F71" i="130"/>
  <c r="F71" i="129"/>
  <c r="F71" i="131"/>
  <c r="F71" i="132"/>
  <c r="F71" i="86"/>
  <c r="F69" i="99"/>
  <c r="F69" i="130"/>
  <c r="F69" i="129"/>
  <c r="F69" i="131"/>
  <c r="F69" i="132"/>
  <c r="F69" i="86"/>
  <c r="F37" i="99"/>
  <c r="F37" i="130"/>
  <c r="F37" i="129"/>
  <c r="F37" i="131"/>
  <c r="F37" i="132"/>
  <c r="F37" i="86"/>
  <c r="E5" i="63" l="1"/>
  <c r="E12" i="63" l="1"/>
  <c r="D12" i="63"/>
  <c r="C12" i="63"/>
  <c r="B12" i="63"/>
  <c r="A12" i="63"/>
  <c r="E11" i="63"/>
  <c r="D11" i="63"/>
  <c r="C11" i="63"/>
  <c r="B11" i="63"/>
  <c r="A11" i="63"/>
  <c r="F12" i="63" l="1"/>
  <c r="F11" i="63"/>
  <c r="E13" i="63"/>
  <c r="F135" i="132"/>
  <c r="G134" i="132"/>
  <c r="F133" i="132"/>
  <c r="F120" i="132"/>
  <c r="F121" i="132" s="1"/>
  <c r="G110" i="132"/>
  <c r="G109" i="132"/>
  <c r="F102" i="132"/>
  <c r="F97" i="132"/>
  <c r="F94" i="132"/>
  <c r="F101" i="132" s="1"/>
  <c r="F84" i="132"/>
  <c r="F99" i="132" s="1"/>
  <c r="F70" i="132"/>
  <c r="G60" i="132"/>
  <c r="G59" i="132"/>
  <c r="G58" i="132"/>
  <c r="E57" i="132"/>
  <c r="G57" i="132" s="1"/>
  <c r="E56" i="132"/>
  <c r="G56" i="132" s="1"/>
  <c r="G55" i="132"/>
  <c r="G54" i="132"/>
  <c r="G53" i="132"/>
  <c r="F50" i="132"/>
  <c r="F38" i="132"/>
  <c r="G32" i="132"/>
  <c r="F31" i="132"/>
  <c r="F30" i="132"/>
  <c r="G29" i="132"/>
  <c r="G28" i="132"/>
  <c r="G27" i="132"/>
  <c r="G52" i="132" s="1"/>
  <c r="F27" i="132"/>
  <c r="F135" i="131"/>
  <c r="G134" i="131"/>
  <c r="F133" i="131"/>
  <c r="F120" i="131"/>
  <c r="F121" i="131" s="1"/>
  <c r="G110" i="131"/>
  <c r="G109" i="131"/>
  <c r="F97" i="131"/>
  <c r="F102" i="131" s="1"/>
  <c r="F94" i="131"/>
  <c r="F101" i="131" s="1"/>
  <c r="F84" i="131"/>
  <c r="F99" i="131" s="1"/>
  <c r="F70" i="131"/>
  <c r="G60" i="131"/>
  <c r="G59" i="131"/>
  <c r="G58" i="131"/>
  <c r="E57" i="131"/>
  <c r="G57" i="131" s="1"/>
  <c r="E56" i="131"/>
  <c r="G56" i="131" s="1"/>
  <c r="G55" i="131"/>
  <c r="G54" i="131"/>
  <c r="F53" i="131"/>
  <c r="G53" i="131"/>
  <c r="F52" i="131"/>
  <c r="F50" i="131"/>
  <c r="F93" i="131" s="1"/>
  <c r="F38" i="131"/>
  <c r="G32" i="131"/>
  <c r="F30" i="131"/>
  <c r="F31" i="131" s="1"/>
  <c r="G29" i="131"/>
  <c r="G27" i="131"/>
  <c r="G52" i="131" s="1"/>
  <c r="F87" i="131" l="1"/>
  <c r="F88" i="132"/>
  <c r="F93" i="132"/>
  <c r="F64" i="132"/>
  <c r="F73" i="131"/>
  <c r="F75" i="131" s="1"/>
  <c r="F73" i="132"/>
  <c r="F75" i="132" s="1"/>
  <c r="G30" i="132"/>
  <c r="G31" i="132"/>
  <c r="F13" i="63"/>
  <c r="F39" i="132"/>
  <c r="F40" i="132" s="1"/>
  <c r="F63" i="132" s="1"/>
  <c r="G61" i="132"/>
  <c r="G65" i="132" s="1"/>
  <c r="F87" i="132"/>
  <c r="F39" i="131"/>
  <c r="F40" i="131" s="1"/>
  <c r="F63" i="131" s="1"/>
  <c r="G61" i="131"/>
  <c r="G65" i="131" s="1"/>
  <c r="F64" i="131"/>
  <c r="G28" i="131"/>
  <c r="G31" i="131" s="1"/>
  <c r="F88" i="131"/>
  <c r="F90" i="131" s="1"/>
  <c r="F100" i="131" s="1"/>
  <c r="F90" i="132" l="1"/>
  <c r="F100" i="132" s="1"/>
  <c r="G33" i="132"/>
  <c r="G93" i="132" s="1"/>
  <c r="G30" i="131"/>
  <c r="G33" i="131" s="1"/>
  <c r="G93" i="131" s="1"/>
  <c r="H50" i="132"/>
  <c r="G44" i="132"/>
  <c r="G96" i="132"/>
  <c r="G97" i="132" s="1"/>
  <c r="G102" i="132" s="1"/>
  <c r="G89" i="132"/>
  <c r="G37" i="132"/>
  <c r="H94" i="132"/>
  <c r="G79" i="132"/>
  <c r="G42" i="132"/>
  <c r="G123" i="132"/>
  <c r="G83" i="132"/>
  <c r="G49" i="132"/>
  <c r="H40" i="132"/>
  <c r="G78" i="132"/>
  <c r="G81" i="132"/>
  <c r="G92" i="132"/>
  <c r="G94" i="132" s="1"/>
  <c r="G101" i="132" s="1"/>
  <c r="G82" i="132"/>
  <c r="G45" i="132"/>
  <c r="G39" i="131"/>
  <c r="G37" i="131"/>
  <c r="G81" i="131"/>
  <c r="G72" i="131" l="1"/>
  <c r="H40" i="131"/>
  <c r="G83" i="131"/>
  <c r="G80" i="131"/>
  <c r="G70" i="132"/>
  <c r="G72" i="132"/>
  <c r="G88" i="132"/>
  <c r="H90" i="132"/>
  <c r="G78" i="131"/>
  <c r="G88" i="131"/>
  <c r="G39" i="132"/>
  <c r="G92" i="131"/>
  <c r="G94" i="131" s="1"/>
  <c r="G101" i="131" s="1"/>
  <c r="G45" i="131"/>
  <c r="G71" i="132"/>
  <c r="G48" i="132"/>
  <c r="G46" i="132"/>
  <c r="G69" i="132"/>
  <c r="G80" i="132"/>
  <c r="G84" i="132" s="1"/>
  <c r="G99" i="132" s="1"/>
  <c r="G86" i="131"/>
  <c r="G46" i="131"/>
  <c r="G49" i="131"/>
  <c r="H84" i="131"/>
  <c r="H75" i="131"/>
  <c r="G79" i="131"/>
  <c r="G82" i="131"/>
  <c r="G47" i="132"/>
  <c r="G87" i="132"/>
  <c r="G43" i="132"/>
  <c r="H97" i="132" s="1"/>
  <c r="G74" i="132"/>
  <c r="G47" i="131"/>
  <c r="G123" i="131"/>
  <c r="G42" i="131"/>
  <c r="G69" i="131"/>
  <c r="H75" i="132"/>
  <c r="G36" i="132"/>
  <c r="G86" i="132"/>
  <c r="G73" i="132"/>
  <c r="H84" i="132"/>
  <c r="G70" i="131"/>
  <c r="G71" i="131"/>
  <c r="G43" i="131"/>
  <c r="H97" i="131" s="1"/>
  <c r="H94" i="131"/>
  <c r="G74" i="131"/>
  <c r="G87" i="131"/>
  <c r="G73" i="131"/>
  <c r="H90" i="131"/>
  <c r="G44" i="131"/>
  <c r="G89" i="131"/>
  <c r="G36" i="131"/>
  <c r="G40" i="131" s="1"/>
  <c r="G63" i="131" s="1"/>
  <c r="G48" i="131"/>
  <c r="H50" i="131"/>
  <c r="G96" i="131"/>
  <c r="G97" i="131" s="1"/>
  <c r="G102" i="131" s="1"/>
  <c r="G84" i="131"/>
  <c r="G99" i="131" s="1"/>
  <c r="G75" i="131" l="1"/>
  <c r="G125" i="131" s="1"/>
  <c r="G50" i="132"/>
  <c r="G64" i="132" s="1"/>
  <c r="G90" i="132"/>
  <c r="G100" i="132" s="1"/>
  <c r="G103" i="132" s="1"/>
  <c r="G126" i="132" s="1"/>
  <c r="G75" i="132"/>
  <c r="G125" i="132" s="1"/>
  <c r="G40" i="132"/>
  <c r="G63" i="132" s="1"/>
  <c r="G90" i="131"/>
  <c r="G100" i="131" s="1"/>
  <c r="G103" i="131" s="1"/>
  <c r="G126" i="131" s="1"/>
  <c r="G50" i="131"/>
  <c r="G64" i="131" s="1"/>
  <c r="G66" i="131" s="1"/>
  <c r="G124" i="131" s="1"/>
  <c r="G66" i="132" l="1"/>
  <c r="G124" i="132" s="1"/>
  <c r="E9" i="63"/>
  <c r="E8" i="63"/>
  <c r="D9" i="63"/>
  <c r="D8" i="63"/>
  <c r="C9" i="63"/>
  <c r="C8" i="63"/>
  <c r="B9" i="63"/>
  <c r="B8" i="63"/>
  <c r="A9" i="63"/>
  <c r="A8" i="63"/>
  <c r="F135" i="130"/>
  <c r="G134" i="130"/>
  <c r="F133" i="130"/>
  <c r="F120" i="130"/>
  <c r="F121" i="130" s="1"/>
  <c r="G110" i="130"/>
  <c r="G109" i="130"/>
  <c r="F102" i="130"/>
  <c r="F97" i="130"/>
  <c r="F94" i="130"/>
  <c r="F101" i="130" s="1"/>
  <c r="F84" i="130"/>
  <c r="F99" i="130" s="1"/>
  <c r="F70" i="130"/>
  <c r="G60" i="130"/>
  <c r="G59" i="130"/>
  <c r="G58" i="130"/>
  <c r="E57" i="130"/>
  <c r="G57" i="130" s="1"/>
  <c r="G56" i="130"/>
  <c r="E56" i="130"/>
  <c r="G55" i="130"/>
  <c r="G54" i="130"/>
  <c r="F53" i="130"/>
  <c r="G53" i="130"/>
  <c r="F52" i="130"/>
  <c r="F50" i="130"/>
  <c r="F38" i="130"/>
  <c r="G32" i="130"/>
  <c r="F30" i="130"/>
  <c r="F31" i="130" s="1"/>
  <c r="G29" i="130"/>
  <c r="G27" i="130"/>
  <c r="G52" i="130" s="1"/>
  <c r="F135" i="129"/>
  <c r="G134" i="129"/>
  <c r="F133" i="129"/>
  <c r="F120" i="129"/>
  <c r="F121" i="129" s="1"/>
  <c r="G110" i="129"/>
  <c r="G109" i="129"/>
  <c r="F97" i="129"/>
  <c r="F102" i="129" s="1"/>
  <c r="F94" i="129"/>
  <c r="F101" i="129" s="1"/>
  <c r="F84" i="129"/>
  <c r="F99" i="129" s="1"/>
  <c r="F70" i="129"/>
  <c r="G60" i="129"/>
  <c r="G59" i="129"/>
  <c r="G58" i="129"/>
  <c r="E57" i="129"/>
  <c r="G57" i="129" s="1"/>
  <c r="E56" i="129"/>
  <c r="G56" i="129" s="1"/>
  <c r="G55" i="129"/>
  <c r="G54" i="129"/>
  <c r="G53" i="129"/>
  <c r="F50" i="129"/>
  <c r="F38" i="129"/>
  <c r="G32" i="129"/>
  <c r="F31" i="129"/>
  <c r="F30" i="129"/>
  <c r="G29" i="129"/>
  <c r="G28" i="129"/>
  <c r="G27" i="129"/>
  <c r="F27" i="129"/>
  <c r="F88" i="129" l="1"/>
  <c r="F93" i="129"/>
  <c r="F73" i="130"/>
  <c r="F75" i="130" s="1"/>
  <c r="F39" i="130"/>
  <c r="F40" i="130" s="1"/>
  <c r="F63" i="130" s="1"/>
  <c r="F93" i="130"/>
  <c r="F64" i="129"/>
  <c r="F64" i="130"/>
  <c r="F73" i="129"/>
  <c r="F75" i="129" s="1"/>
  <c r="G31" i="129"/>
  <c r="G30" i="129"/>
  <c r="G33" i="129" s="1"/>
  <c r="E10" i="63"/>
  <c r="F9" i="63"/>
  <c r="F8" i="63"/>
  <c r="G61" i="130"/>
  <c r="G65" i="130" s="1"/>
  <c r="G28" i="130"/>
  <c r="G31" i="130" s="1"/>
  <c r="F87" i="130"/>
  <c r="F88" i="130"/>
  <c r="F39" i="129"/>
  <c r="F40" i="129" s="1"/>
  <c r="F63" i="129" s="1"/>
  <c r="G52" i="129"/>
  <c r="G61" i="129" s="1"/>
  <c r="G65" i="129" s="1"/>
  <c r="F87" i="129"/>
  <c r="F90" i="129" l="1"/>
  <c r="F100" i="129" s="1"/>
  <c r="F90" i="130"/>
  <c r="F100" i="130" s="1"/>
  <c r="G93" i="129"/>
  <c r="F10" i="63"/>
  <c r="G30" i="130"/>
  <c r="G33" i="130" s="1"/>
  <c r="G93" i="130" s="1"/>
  <c r="H84" i="129"/>
  <c r="G80" i="129"/>
  <c r="G74" i="129"/>
  <c r="H50" i="129"/>
  <c r="G44" i="129"/>
  <c r="G43" i="129"/>
  <c r="H97" i="129" s="1"/>
  <c r="G37" i="129"/>
  <c r="G96" i="129"/>
  <c r="G97" i="129" s="1"/>
  <c r="G102" i="129" s="1"/>
  <c r="G89" i="129"/>
  <c r="G73" i="129"/>
  <c r="G69" i="129"/>
  <c r="G81" i="129"/>
  <c r="H94" i="129"/>
  <c r="G88" i="129"/>
  <c r="G79" i="129"/>
  <c r="G42" i="129"/>
  <c r="G83" i="129"/>
  <c r="G72" i="129"/>
  <c r="G49" i="129"/>
  <c r="H40" i="129"/>
  <c r="G36" i="129"/>
  <c r="G87" i="129"/>
  <c r="G78" i="129"/>
  <c r="G48" i="129"/>
  <c r="G46" i="129"/>
  <c r="G39" i="129"/>
  <c r="G92" i="129"/>
  <c r="G94" i="129" s="1"/>
  <c r="G101" i="129" s="1"/>
  <c r="G82" i="129"/>
  <c r="H75" i="129"/>
  <c r="G71" i="129"/>
  <c r="G47" i="129"/>
  <c r="G86" i="129"/>
  <c r="G123" i="129"/>
  <c r="G70" i="129"/>
  <c r="G45" i="129"/>
  <c r="H90" i="129" l="1"/>
  <c r="G90" i="129"/>
  <c r="G100" i="129" s="1"/>
  <c r="G84" i="129"/>
  <c r="G99" i="129" s="1"/>
  <c r="H84" i="130"/>
  <c r="G80" i="130"/>
  <c r="G74" i="130"/>
  <c r="G46" i="130"/>
  <c r="G39" i="130"/>
  <c r="H90" i="130"/>
  <c r="G96" i="130"/>
  <c r="G97" i="130" s="1"/>
  <c r="G102" i="130" s="1"/>
  <c r="G89" i="130"/>
  <c r="G73" i="130"/>
  <c r="G69" i="130"/>
  <c r="G45" i="130"/>
  <c r="G87" i="130"/>
  <c r="G48" i="130"/>
  <c r="G70" i="130"/>
  <c r="H94" i="130"/>
  <c r="G88" i="130"/>
  <c r="G79" i="130"/>
  <c r="H50" i="130"/>
  <c r="G44" i="130"/>
  <c r="G78" i="130"/>
  <c r="G42" i="130"/>
  <c r="G81" i="130"/>
  <c r="G47" i="130"/>
  <c r="G83" i="130"/>
  <c r="G72" i="130"/>
  <c r="G43" i="130"/>
  <c r="H97" i="130" s="1"/>
  <c r="G37" i="130"/>
  <c r="G86" i="130"/>
  <c r="G123" i="130"/>
  <c r="G92" i="130"/>
  <c r="G94" i="130" s="1"/>
  <c r="G101" i="130" s="1"/>
  <c r="G82" i="130"/>
  <c r="H75" i="130"/>
  <c r="G71" i="130"/>
  <c r="G49" i="130"/>
  <c r="H40" i="130"/>
  <c r="G36" i="130"/>
  <c r="G50" i="129"/>
  <c r="G64" i="129" s="1"/>
  <c r="G40" i="129"/>
  <c r="G63" i="129" s="1"/>
  <c r="G75" i="129"/>
  <c r="G125" i="129" s="1"/>
  <c r="G103" i="129" l="1"/>
  <c r="G126" i="129" s="1"/>
  <c r="G40" i="130"/>
  <c r="G63" i="130" s="1"/>
  <c r="G50" i="130"/>
  <c r="G64" i="130" s="1"/>
  <c r="G90" i="130"/>
  <c r="G100" i="130" s="1"/>
  <c r="G84" i="130"/>
  <c r="G99" i="130" s="1"/>
  <c r="G75" i="130"/>
  <c r="G125" i="130" s="1"/>
  <c r="G66" i="129"/>
  <c r="G124" i="129" s="1"/>
  <c r="G66" i="130" l="1"/>
  <c r="G124" i="130" s="1"/>
  <c r="G103" i="130"/>
  <c r="G126" i="130" s="1"/>
  <c r="C6" i="63"/>
  <c r="C5" i="63"/>
  <c r="G28" i="99" l="1"/>
  <c r="F27" i="99"/>
  <c r="E6" i="63"/>
  <c r="D6" i="63"/>
  <c r="B6" i="63"/>
  <c r="A6" i="63"/>
  <c r="D5" i="63"/>
  <c r="B5" i="63"/>
  <c r="A5" i="63"/>
  <c r="E8" i="65"/>
  <c r="G8" i="65" s="1"/>
  <c r="I8" i="65" s="1"/>
  <c r="E9" i="65"/>
  <c r="G9" i="65" s="1"/>
  <c r="I9" i="65" s="1"/>
  <c r="E10" i="65"/>
  <c r="G10" i="65" s="1"/>
  <c r="I10" i="65" s="1"/>
  <c r="E11" i="65"/>
  <c r="G11" i="65" s="1"/>
  <c r="I11" i="65" s="1"/>
  <c r="E12" i="65"/>
  <c r="G12" i="65" s="1"/>
  <c r="I12" i="65" s="1"/>
  <c r="E29" i="65"/>
  <c r="G29" i="65" s="1"/>
  <c r="I29" i="65" s="1"/>
  <c r="E7" i="63" l="1"/>
  <c r="E14" i="63" s="1"/>
  <c r="G27" i="86"/>
  <c r="G27" i="99"/>
  <c r="E24" i="65" l="1"/>
  <c r="G24" i="65" s="1"/>
  <c r="E56" i="99"/>
  <c r="I24" i="65" l="1"/>
  <c r="F31" i="86"/>
  <c r="E33" i="65" l="1"/>
  <c r="G33" i="65" s="1"/>
  <c r="E28" i="65"/>
  <c r="G28" i="65" s="1"/>
  <c r="I28" i="65" s="1"/>
  <c r="E27" i="65"/>
  <c r="G27" i="65" s="1"/>
  <c r="I27" i="65" s="1"/>
  <c r="E26" i="65"/>
  <c r="G26" i="65" s="1"/>
  <c r="I26" i="65" s="1"/>
  <c r="E25" i="65"/>
  <c r="G25" i="65" s="1"/>
  <c r="I25" i="65" l="1"/>
  <c r="I30" i="65" s="1"/>
  <c r="G30" i="65"/>
  <c r="I33" i="65"/>
  <c r="E30" i="65"/>
  <c r="G32" i="99"/>
  <c r="G32" i="86"/>
  <c r="F30" i="99"/>
  <c r="F31" i="99" s="1"/>
  <c r="F30" i="86"/>
  <c r="E105" i="132" l="1"/>
  <c r="G105" i="132" s="1"/>
  <c r="E105" i="131"/>
  <c r="G105" i="131" s="1"/>
  <c r="E105" i="129"/>
  <c r="G105" i="129" s="1"/>
  <c r="E105" i="130"/>
  <c r="G105" i="130" s="1"/>
  <c r="E105" i="99"/>
  <c r="E105" i="86"/>
  <c r="F135" i="86"/>
  <c r="G134" i="86"/>
  <c r="F133" i="86"/>
  <c r="F120" i="86"/>
  <c r="F121" i="86" s="1"/>
  <c r="G110" i="86"/>
  <c r="F97" i="86"/>
  <c r="F102" i="86" s="1"/>
  <c r="F94" i="86"/>
  <c r="F101" i="86" s="1"/>
  <c r="F84" i="86"/>
  <c r="F99" i="86" s="1"/>
  <c r="F70" i="86"/>
  <c r="G60" i="86"/>
  <c r="G59" i="86"/>
  <c r="G58" i="86"/>
  <c r="E57" i="86"/>
  <c r="G57" i="86" s="1"/>
  <c r="E56" i="86"/>
  <c r="G56" i="86" s="1"/>
  <c r="G55" i="86"/>
  <c r="G54" i="86"/>
  <c r="F53" i="86"/>
  <c r="F52" i="86"/>
  <c r="F50" i="86"/>
  <c r="F93" i="86" s="1"/>
  <c r="F38" i="86"/>
  <c r="G29" i="86"/>
  <c r="G52" i="86" l="1"/>
  <c r="G28" i="86"/>
  <c r="G53" i="86"/>
  <c r="F73" i="86"/>
  <c r="F75" i="86" s="1"/>
  <c r="F87" i="86"/>
  <c r="F39" i="86"/>
  <c r="F40" i="86" s="1"/>
  <c r="F63" i="86" s="1"/>
  <c r="F88" i="86"/>
  <c r="F64" i="86"/>
  <c r="G110" i="99"/>
  <c r="E57" i="99"/>
  <c r="E19" i="65"/>
  <c r="G19" i="65" s="1"/>
  <c r="I19" i="65" s="1"/>
  <c r="E18" i="65"/>
  <c r="G18" i="65" s="1"/>
  <c r="I18" i="65" s="1"/>
  <c r="E17" i="65"/>
  <c r="G17" i="65" s="1"/>
  <c r="I17" i="65" s="1"/>
  <c r="E16" i="65"/>
  <c r="G16" i="65" s="1"/>
  <c r="I16" i="65" s="1"/>
  <c r="E15" i="65"/>
  <c r="G15" i="65" s="1"/>
  <c r="I15" i="65" s="1"/>
  <c r="E14" i="65"/>
  <c r="G14" i="65" s="1"/>
  <c r="I14" i="65" s="1"/>
  <c r="E13" i="65"/>
  <c r="G13" i="65" s="1"/>
  <c r="I13" i="65" s="1"/>
  <c r="E7" i="65"/>
  <c r="G7" i="65" s="1"/>
  <c r="I7" i="65" s="1"/>
  <c r="E6" i="65"/>
  <c r="G6" i="65" s="1"/>
  <c r="E40" i="65"/>
  <c r="G40" i="65" s="1"/>
  <c r="I40" i="65" s="1"/>
  <c r="E39" i="65"/>
  <c r="G39" i="65" s="1"/>
  <c r="I39" i="65" s="1"/>
  <c r="E38" i="65"/>
  <c r="G38" i="65" s="1"/>
  <c r="I38" i="65" s="1"/>
  <c r="E37" i="65"/>
  <c r="G37" i="65" s="1"/>
  <c r="I37" i="65" s="1"/>
  <c r="E36" i="65"/>
  <c r="G36" i="65" s="1"/>
  <c r="I36" i="65" s="1"/>
  <c r="E35" i="65"/>
  <c r="G35" i="65" s="1"/>
  <c r="I35" i="65" s="1"/>
  <c r="E34" i="65"/>
  <c r="G34" i="65" s="1"/>
  <c r="F90" i="86" l="1"/>
  <c r="F100" i="86" s="1"/>
  <c r="G20" i="65"/>
  <c r="G21" i="65" s="1"/>
  <c r="I6" i="65"/>
  <c r="I20" i="65" s="1"/>
  <c r="I21" i="65" s="1"/>
  <c r="I34" i="65"/>
  <c r="I41" i="65" s="1"/>
  <c r="G41" i="65"/>
  <c r="E20" i="65"/>
  <c r="G61" i="86"/>
  <c r="G65" i="86" s="1"/>
  <c r="G31" i="86"/>
  <c r="G30" i="86"/>
  <c r="E41" i="65"/>
  <c r="E106" i="129" l="1"/>
  <c r="G106" i="129" s="1"/>
  <c r="E106" i="130"/>
  <c r="G106" i="130" s="1"/>
  <c r="E106" i="131"/>
  <c r="G106" i="131" s="1"/>
  <c r="E106" i="132"/>
  <c r="G106" i="132" s="1"/>
  <c r="E106" i="86"/>
  <c r="E106" i="99"/>
  <c r="G33" i="86"/>
  <c r="G93" i="86" s="1"/>
  <c r="F5" i="63" l="1"/>
  <c r="G29" i="99" l="1"/>
  <c r="G134" i="99"/>
  <c r="F70" i="99" l="1"/>
  <c r="F50" i="99"/>
  <c r="F88" i="99" l="1"/>
  <c r="F93" i="99"/>
  <c r="F73" i="99"/>
  <c r="F75" i="99" s="1"/>
  <c r="F87" i="99"/>
  <c r="G109" i="99"/>
  <c r="F90" i="99" l="1"/>
  <c r="F133" i="99"/>
  <c r="F97" i="99" l="1"/>
  <c r="F102" i="99" s="1"/>
  <c r="F84" i="99" l="1"/>
  <c r="F38" i="99"/>
  <c r="F39" i="99" s="1"/>
  <c r="F40" i="99" s="1"/>
  <c r="F6" i="63" l="1"/>
  <c r="G57" i="99"/>
  <c r="G56" i="99"/>
  <c r="F135" i="99"/>
  <c r="F120" i="99"/>
  <c r="F99" i="99"/>
  <c r="G55" i="99"/>
  <c r="G54" i="99"/>
  <c r="F7" i="63" l="1"/>
  <c r="F14" i="63" s="1"/>
  <c r="G53" i="99"/>
  <c r="F121" i="99"/>
  <c r="G60" i="99"/>
  <c r="F100" i="99"/>
  <c r="G52" i="99"/>
  <c r="F64" i="99"/>
  <c r="E21" i="65" l="1"/>
  <c r="E107" i="99" s="1"/>
  <c r="G107" i="99" s="1"/>
  <c r="G108" i="131"/>
  <c r="G108" i="132"/>
  <c r="G108" i="129"/>
  <c r="G108" i="130"/>
  <c r="G108" i="86"/>
  <c r="G108" i="99"/>
  <c r="G109" i="86"/>
  <c r="G58" i="99"/>
  <c r="G59" i="99"/>
  <c r="F94" i="99"/>
  <c r="F101" i="99" s="1"/>
  <c r="F63" i="99"/>
  <c r="E107" i="86" l="1"/>
  <c r="G107" i="86" s="1"/>
  <c r="G106" i="86"/>
  <c r="G106" i="99"/>
  <c r="G105" i="86"/>
  <c r="G61" i="99"/>
  <c r="G65" i="99" s="1"/>
  <c r="G111" i="86" l="1"/>
  <c r="G127" i="86" s="1"/>
  <c r="G105" i="99"/>
  <c r="G111" i="99" l="1"/>
  <c r="G127" i="99" l="1"/>
  <c r="G30" i="99" l="1"/>
  <c r="G31" i="99"/>
  <c r="G33" i="99" l="1"/>
  <c r="G37" i="86"/>
  <c r="G42" i="86"/>
  <c r="G46" i="86"/>
  <c r="G72" i="86"/>
  <c r="H75" i="86"/>
  <c r="G81" i="86"/>
  <c r="H84" i="86"/>
  <c r="G89" i="86"/>
  <c r="G39" i="86"/>
  <c r="G43" i="86"/>
  <c r="H97" i="86" s="1"/>
  <c r="G47" i="86"/>
  <c r="H50" i="86"/>
  <c r="G69" i="86"/>
  <c r="G73" i="86"/>
  <c r="G78" i="86"/>
  <c r="G82" i="86"/>
  <c r="G86" i="86"/>
  <c r="H94" i="86"/>
  <c r="G44" i="86"/>
  <c r="G48" i="86"/>
  <c r="G70" i="86"/>
  <c r="G74" i="86"/>
  <c r="G79" i="86"/>
  <c r="G83" i="86"/>
  <c r="G87" i="86"/>
  <c r="H90" i="86"/>
  <c r="G96" i="86"/>
  <c r="G97" i="86" s="1"/>
  <c r="G102" i="86" s="1"/>
  <c r="G123" i="86"/>
  <c r="G88" i="86"/>
  <c r="G71" i="86"/>
  <c r="H40" i="86"/>
  <c r="G92" i="86"/>
  <c r="G94" i="86" s="1"/>
  <c r="G101" i="86" s="1"/>
  <c r="G45" i="86"/>
  <c r="G36" i="86"/>
  <c r="G80" i="86"/>
  <c r="G49" i="86"/>
  <c r="G40" i="86" l="1"/>
  <c r="G63" i="86" s="1"/>
  <c r="G43" i="99"/>
  <c r="H97" i="99" s="1"/>
  <c r="G93" i="99"/>
  <c r="G49" i="99"/>
  <c r="G45" i="99"/>
  <c r="G79" i="99"/>
  <c r="H40" i="99"/>
  <c r="G74" i="99"/>
  <c r="G36" i="99"/>
  <c r="G70" i="99"/>
  <c r="G39" i="99"/>
  <c r="G42" i="99"/>
  <c r="G123" i="99"/>
  <c r="G88" i="99"/>
  <c r="G82" i="99"/>
  <c r="G89" i="99"/>
  <c r="G80" i="99"/>
  <c r="H90" i="99"/>
  <c r="G73" i="99"/>
  <c r="G83" i="99"/>
  <c r="G92" i="99"/>
  <c r="G94" i="99" s="1"/>
  <c r="G101" i="99" s="1"/>
  <c r="G86" i="99"/>
  <c r="G72" i="99"/>
  <c r="G96" i="99"/>
  <c r="G97" i="99" s="1"/>
  <c r="G102" i="99" s="1"/>
  <c r="G71" i="99"/>
  <c r="G87" i="99"/>
  <c r="G69" i="99"/>
  <c r="G78" i="99"/>
  <c r="G48" i="99"/>
  <c r="H50" i="99"/>
  <c r="G44" i="99"/>
  <c r="G47" i="99"/>
  <c r="H94" i="99"/>
  <c r="G46" i="99"/>
  <c r="H75" i="99"/>
  <c r="H84" i="99"/>
  <c r="G37" i="99"/>
  <c r="G81" i="99"/>
  <c r="G84" i="86"/>
  <c r="G99" i="86" s="1"/>
  <c r="G50" i="86"/>
  <c r="G64" i="86" s="1"/>
  <c r="G90" i="86"/>
  <c r="G100" i="86" s="1"/>
  <c r="G75" i="86"/>
  <c r="G125" i="86" s="1"/>
  <c r="G66" i="86" l="1"/>
  <c r="G124" i="86" s="1"/>
  <c r="G90" i="99"/>
  <c r="G100" i="99" s="1"/>
  <c r="G75" i="99"/>
  <c r="G125" i="99" s="1"/>
  <c r="G84" i="99"/>
  <c r="G99" i="99" s="1"/>
  <c r="G40" i="99"/>
  <c r="G63" i="99" s="1"/>
  <c r="G50" i="99"/>
  <c r="G64" i="99" s="1"/>
  <c r="G103" i="86"/>
  <c r="G126" i="86" s="1"/>
  <c r="G66" i="99" l="1"/>
  <c r="G124" i="99" s="1"/>
  <c r="G128" i="86"/>
  <c r="G114" i="86" s="1"/>
  <c r="G115" i="86" s="1"/>
  <c r="G103" i="99"/>
  <c r="G126" i="99" s="1"/>
  <c r="E107" i="129"/>
  <c r="G107" i="129" s="1"/>
  <c r="G111" i="129" s="1"/>
  <c r="G127" i="129" s="1"/>
  <c r="E107" i="130"/>
  <c r="G107" i="130" s="1"/>
  <c r="G111" i="130" s="1"/>
  <c r="G127" i="130" s="1"/>
  <c r="G128" i="99" l="1"/>
  <c r="G114" i="99" s="1"/>
  <c r="G115" i="99" s="1"/>
  <c r="G128" i="130"/>
  <c r="G128" i="129"/>
  <c r="G114" i="129" l="1"/>
  <c r="G114" i="130"/>
  <c r="G115" i="130" s="1"/>
  <c r="G115" i="129" l="1"/>
  <c r="E107" i="132"/>
  <c r="G107" i="132" s="1"/>
  <c r="G111" i="132" s="1"/>
  <c r="G127" i="132" s="1"/>
  <c r="E107" i="131"/>
  <c r="G107" i="131" s="1"/>
  <c r="G111" i="131" s="1"/>
  <c r="G127" i="131" s="1"/>
  <c r="G128" i="131" l="1"/>
  <c r="G128" i="132"/>
  <c r="G114" i="132" l="1"/>
  <c r="G115" i="132" s="1"/>
  <c r="G114" i="131"/>
  <c r="G115" i="131" s="1"/>
  <c r="G5" i="63" l="1"/>
  <c r="H5" i="63"/>
  <c r="I5" i="63"/>
  <c r="G6" i="63"/>
  <c r="H6" i="63"/>
  <c r="I6" i="63"/>
  <c r="H7" i="63"/>
  <c r="I7" i="63"/>
  <c r="G8" i="63"/>
  <c r="H8" i="63"/>
  <c r="I8" i="63"/>
  <c r="G9" i="63"/>
  <c r="H9" i="63"/>
  <c r="I9" i="63"/>
  <c r="H10" i="63"/>
  <c r="I10" i="63"/>
  <c r="G11" i="63"/>
  <c r="H11" i="63"/>
  <c r="I11" i="63"/>
  <c r="G12" i="63"/>
  <c r="H12" i="63"/>
  <c r="I12" i="63"/>
  <c r="H13" i="63"/>
  <c r="I13" i="63"/>
  <c r="H14" i="63"/>
  <c r="I14" i="63"/>
  <c r="G117" i="99"/>
  <c r="G118" i="99"/>
  <c r="G119" i="99"/>
  <c r="G120" i="99"/>
  <c r="H120" i="99"/>
  <c r="G121" i="99"/>
  <c r="G129" i="99"/>
  <c r="G130" i="99"/>
  <c r="H130" i="99"/>
  <c r="G132" i="99"/>
  <c r="G133" i="99"/>
  <c r="G135" i="99"/>
  <c r="G136" i="99"/>
  <c r="G117" i="132"/>
  <c r="G118" i="132"/>
  <c r="G119" i="132"/>
  <c r="G120" i="132"/>
  <c r="H120" i="132"/>
  <c r="G121" i="132"/>
  <c r="G129" i="132"/>
  <c r="G130" i="132"/>
  <c r="H130" i="132"/>
  <c r="G132" i="132"/>
  <c r="G133" i="132"/>
  <c r="G135" i="132"/>
  <c r="G136" i="132"/>
  <c r="G117" i="129"/>
  <c r="G118" i="129"/>
  <c r="G119" i="129"/>
  <c r="G120" i="129"/>
  <c r="H120" i="129"/>
  <c r="G121" i="129"/>
  <c r="G129" i="129"/>
  <c r="G130" i="129"/>
  <c r="H130" i="129"/>
  <c r="G132" i="129"/>
  <c r="G133" i="129"/>
  <c r="G135" i="129"/>
  <c r="G136" i="129"/>
  <c r="G117" i="86"/>
  <c r="G118" i="86"/>
  <c r="G119" i="86"/>
  <c r="G120" i="86"/>
  <c r="H120" i="86"/>
  <c r="G121" i="86"/>
  <c r="G129" i="86"/>
  <c r="G130" i="86"/>
  <c r="H130" i="86"/>
  <c r="G132" i="86"/>
  <c r="G133" i="86"/>
  <c r="G135" i="86"/>
  <c r="G136" i="86"/>
  <c r="G117" i="131"/>
  <c r="G118" i="131"/>
  <c r="G119" i="131"/>
  <c r="G120" i="131"/>
  <c r="H120" i="131"/>
  <c r="G121" i="131"/>
  <c r="G129" i="131"/>
  <c r="G130" i="131"/>
  <c r="H130" i="131"/>
  <c r="G132" i="131"/>
  <c r="G133" i="131"/>
  <c r="G135" i="131"/>
  <c r="G136" i="131"/>
  <c r="G117" i="130"/>
  <c r="G118" i="130"/>
  <c r="G119" i="130"/>
  <c r="G120" i="130"/>
  <c r="H120" i="130"/>
  <c r="G121" i="130"/>
  <c r="G129" i="130"/>
  <c r="G130" i="130"/>
  <c r="H130" i="130"/>
  <c r="G132" i="130"/>
  <c r="G133" i="130"/>
  <c r="G135" i="130"/>
  <c r="G136" i="130"/>
</calcChain>
</file>

<file path=xl/comments1.xml><?xml version="1.0" encoding="utf-8"?>
<comments xmlns="http://schemas.openxmlformats.org/spreadsheetml/2006/main">
  <authors>
    <author>Rogerio Rodrigues Pontes</author>
  </authors>
  <commentList>
    <comment ref="A13" authorId="0" shapeId="0">
      <text>
        <r>
          <rPr>
            <b/>
            <sz val="9"/>
            <color rgb="FF000000"/>
            <rFont val="Segoe UI"/>
            <family val="2"/>
          </rPr>
          <t>Rogerio Rodrigues Pontes:</t>
        </r>
        <r>
          <rPr>
            <sz val="9"/>
            <color rgb="FF000000"/>
            <rFont val="Segoe UI"/>
            <family val="2"/>
          </rPr>
          <t xml:space="preserve">
Conforme informações da área técnica (Ivan) o sistema já existe a empresa irá fornecer somente os botões</t>
        </r>
      </text>
    </comment>
  </commentList>
</comments>
</file>

<file path=xl/sharedStrings.xml><?xml version="1.0" encoding="utf-8"?>
<sst xmlns="http://schemas.openxmlformats.org/spreadsheetml/2006/main" count="1407" uniqueCount="257">
  <si>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</si>
  <si>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</si>
  <si>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</si>
  <si>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</si>
  <si>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</si>
  <si>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</si>
  <si>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</si>
  <si>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</si>
  <si>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</si>
  <si>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</si>
  <si>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</si>
  <si>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</si>
  <si>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</si>
  <si>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</si>
  <si>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</si>
  <si>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</si>
  <si>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</si>
  <si>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</si>
  <si>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</si>
  <si>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Adicional Insalubridade</t>
  </si>
  <si>
    <t>Data de Apresentação da Proposta: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</si>
  <si>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</si>
  <si>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</si>
  <si>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</si>
  <si>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</si>
  <si>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</si>
  <si>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</si>
  <si>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</si>
  <si>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</si>
  <si>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</si>
  <si>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</si>
  <si>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</si>
  <si>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</si>
  <si>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</si>
  <si>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</si>
  <si>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</si>
  <si>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</si>
  <si>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</si>
  <si>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</si>
  <si>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</si>
  <si>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</si>
  <si>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</si>
  <si>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</si>
  <si>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</si>
  <si>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</si>
  <si>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</si>
  <si>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</si>
  <si>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</si>
  <si>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</si>
  <si>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</si>
  <si>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</si>
  <si>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</si>
  <si>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</si>
  <si>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</si>
  <si>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</si>
  <si>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</si>
  <si>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</si>
  <si>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</si>
  <si>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</si>
  <si>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</si>
  <si>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</si>
  <si>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</si>
  <si>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</si>
  <si>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</si>
  <si>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</si>
  <si>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</si>
  <si>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</si>
  <si>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</si>
  <si>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</si>
  <si>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</si>
  <si>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</si>
  <si>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</si>
  <si>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</si>
  <si>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</si>
  <si>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</si>
  <si>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</si>
  <si>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</si>
  <si>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</si>
  <si>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</si>
  <si>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</si>
  <si>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</si>
  <si>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</si>
  <si>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</si>
  <si>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</si>
  <si>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</si>
  <si>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</si>
  <si>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</si>
  <si>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</si>
  <si>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</si>
  <si>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</si>
  <si>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</si>
  <si>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</si>
  <si>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</si>
  <si>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</si>
  <si>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</si>
  <si>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</si>
  <si>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</si>
  <si>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</si>
  <si>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</si>
  <si>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</si>
  <si>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</si>
  <si>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</si>
  <si>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</si>
  <si>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</si>
  <si>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</si>
  <si>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</si>
  <si>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</si>
  <si>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</si>
  <si>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</si>
  <si>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</si>
  <si>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</si>
  <si>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</si>
  <si>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</si>
  <si>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</si>
  <si>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</si>
  <si>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</si>
  <si>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</si>
  <si>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</si>
  <si>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</si>
  <si>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</si>
  <si>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</si>
  <si>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</si>
  <si>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</si>
  <si>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</si>
  <si>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</si>
  <si>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</si>
  <si>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</si>
  <si>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</si>
  <si>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</si>
  <si>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</si>
  <si>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</si>
  <si>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</si>
  <si>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</si>
  <si>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Outros (especificar)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</si>
  <si>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</si>
  <si>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</si>
  <si>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</si>
  <si>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</si>
  <si>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>Periodicidade/ meses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</si>
  <si>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</si>
  <si>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</si>
  <si>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</si>
  <si>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</si>
  <si>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</si>
  <si>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</si>
  <si>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UNIFORMES (USO GERAL)</t>
  </si>
  <si>
    <t>Periodicidade</t>
  </si>
  <si>
    <t>Boné ou Quepe com Logotipo da contratada</t>
  </si>
  <si>
    <t>Crachá de Identificação</t>
  </si>
  <si>
    <t xml:space="preserve">TOTAL MÉDIA MENSAL POR PESSOA  </t>
  </si>
  <si>
    <t>EPI'S E OUTROS ( USO GERAL)</t>
  </si>
  <si>
    <t>TOTAL MÉDIA MENSAL</t>
  </si>
  <si>
    <t>Porta cassetete</t>
  </si>
  <si>
    <t xml:space="preserve">VALOR MENSAL POR PESSOA  </t>
  </si>
  <si>
    <t>Materiais Sob Expensas</t>
  </si>
  <si>
    <t>Sistema Eletrônico de Registro de Ponto Biométrico</t>
  </si>
  <si>
    <t>Armário Roupeiro para vestiário</t>
  </si>
  <si>
    <t>VIGILÂNCIA</t>
  </si>
  <si>
    <t>VIGILANTE DESARMADO</t>
  </si>
  <si>
    <t>5173-30</t>
  </si>
  <si>
    <t>Escala 12 x 36</t>
  </si>
  <si>
    <t>Assistencia Médica e Odontologica</t>
  </si>
  <si>
    <t>Auxílio Funeral</t>
  </si>
  <si>
    <t>Seguro de Vida</t>
  </si>
  <si>
    <t>12 HORAS NOTURNO</t>
  </si>
  <si>
    <t>TOTAL GERAL</t>
  </si>
  <si>
    <t>e</t>
  </si>
  <si>
    <t>f</t>
  </si>
  <si>
    <t>Multa do FGTS  sobre o Aviso Prévio Indenizado</t>
  </si>
  <si>
    <t xml:space="preserve">Multa do FGTS sobre o Aviso Prévio Trabalhado. </t>
  </si>
  <si>
    <t>Outros itens constantes no Termo de Referência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</si>
  <si>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</si>
  <si>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</si>
  <si>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</si>
  <si>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</si>
  <si>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</si>
  <si>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</si>
  <si>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</si>
  <si>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PROCESSO Nº 086/2022</t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</si>
  <si>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VIGILÂNCIA DESARMADA PARA AS UNIDADES ARMAZENADORAS DA CEAGESP</t>
    </r>
  </si>
  <si>
    <t>Posto de trabalho:De Sábados, Domingos, Feriados e Dias Ponte das 6:00 às 18:00 - c/ intervalo para refeição</t>
  </si>
  <si>
    <t>Posto de trabalho:De 2ª a Domingo, das 18:00 às 06:00 - c/ intervalo para refeição</t>
  </si>
  <si>
    <t>Camisa com logotipo da contratada</t>
  </si>
  <si>
    <t>Calça comprida</t>
  </si>
  <si>
    <t>Jaqueta ou japona de frio</t>
  </si>
  <si>
    <t>Meia de algodão</t>
  </si>
  <si>
    <t>Sapato tipo coturno</t>
  </si>
  <si>
    <t>Bota de borracha para chuva</t>
  </si>
  <si>
    <t>Capa de chuva com manga e capuz</t>
  </si>
  <si>
    <t>Capa do Colete balístico homologado</t>
  </si>
  <si>
    <t>Colete balístico com certificado de aprovação</t>
  </si>
  <si>
    <t>Protetor Solar</t>
  </si>
  <si>
    <t>Repelente</t>
  </si>
  <si>
    <t>Apito e Cordão tipo fiel</t>
  </si>
  <si>
    <t>Cassetete G de borracha c/ alça em uma das extremidades</t>
  </si>
  <si>
    <t>Cinturão Vigilante (nylon)</t>
  </si>
  <si>
    <t>Rádio comunicador tipo HT c/ minimo 2 baterias</t>
  </si>
  <si>
    <t>Sistema de botão de pânico</t>
  </si>
  <si>
    <t>Sistema de controle de ronda: Bastão</t>
  </si>
  <si>
    <t>Sistema de controle de ronda: Ibottons</t>
  </si>
  <si>
    <t>Lanterna com bateria recarregável  15 LED`S</t>
  </si>
  <si>
    <t>Livro de ocorrência com páginas numeradas</t>
  </si>
  <si>
    <t>Bloco de anotação e caneta esferográfica na cor azul</t>
  </si>
  <si>
    <t>Guarda chuva resistente</t>
  </si>
  <si>
    <t>Banqueta semi sentada de acordo NR 17</t>
  </si>
  <si>
    <t>Ombrelone de estrutura de madeira, base de concreto</t>
  </si>
  <si>
    <t>EPI´S e Outros</t>
  </si>
  <si>
    <t>Uniformes (Uso Geral)</t>
  </si>
  <si>
    <t>MTERIAIS E EQUIPAMENTOS (USO GERAL)</t>
  </si>
  <si>
    <t>Materiais e Equipamentos (Uso Geral)</t>
  </si>
  <si>
    <t>OBJETO:   PRESTAÇÃO DE SERVIÇOS DE VIGILÂNCIA DESARMADA PARA AS UNIDADES ARMAZENADORAS DA CEAGESP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</si>
  <si>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VIGILÂNCIA DESARMADA PARA AS UNIDADES ARMAZENADORAS DA CEAGESP</t>
    </r>
  </si>
  <si>
    <t>12 HS DIURNO (SAB, DOM, FER)</t>
  </si>
  <si>
    <r>
      <t>Substituto na cobertura de Férias</t>
    </r>
    <r>
      <rPr>
        <sz val="10"/>
        <rFont val="Arial Narrow"/>
        <family val="2"/>
      </rPr>
      <t xml:space="preserve">  (já provisionado no submódulo 2.1 item B)</t>
    </r>
  </si>
  <si>
    <r>
      <t>Substituto na cobertura de Afastamento Maternidade</t>
    </r>
    <r>
      <rPr>
        <sz val="10"/>
        <rFont val="Arial Narrow"/>
        <family val="2"/>
      </rPr>
      <t xml:space="preserve"> (aportar no submódulo 4.1.1)</t>
    </r>
  </si>
  <si>
    <t>Submódulo 4.2 - Intrajornada (somente se previsto no Edital)</t>
  </si>
  <si>
    <t>OBSERVAÇÕES  RELATIVAS AS PLANILHAS DE CUSTOS E FORMAÇÃO DE PREÇOS</t>
  </si>
  <si>
    <t>Planilhas Modelo</t>
  </si>
  <si>
    <t>4 - Nas planilhas de insumos a periodicidade/mês e o quantitativo devem ser preenchidos conforme informações constantes no Edital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</si>
  <si>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</si>
  <si>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</si>
  <si>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</si>
  <si>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PLANILHA - INSUMOS DIVERSOS</t>
  </si>
  <si>
    <t>IMPORTANTE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</si>
  <si>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</si>
  <si>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Módulo 3 Item D (Custos não renováveis)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</si>
  <si>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</si>
  <si>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</si>
  <si>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</si>
  <si>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</si>
  <si>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</si>
  <si>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Os salários e beneficios utilizados nos modelos de planilhas de custos e formação de preços constantes no Edital tem como base a Convenção Coletiva de Trabalho SESVESP 2022/2023. Observa-se ainda que funções não definidas na convenção tem como base o salário normativo da categoria, e na falta destes a média salarial do MTE e de outras convenções coletivas similares, e serão corrigidas de acordo com o percentual de reajuste definido na convenção supramencionada vigente.</t>
  </si>
  <si>
    <t>Estimativa - AGPAL</t>
  </si>
  <si>
    <t>Estimativa - ASPRE</t>
  </si>
  <si>
    <t>Estimativa - AGTUP</t>
  </si>
  <si>
    <t>PALMITAL/SP (AGPAL)</t>
  </si>
  <si>
    <t>PRES. PRUDENTE/SP (ASPRE)</t>
  </si>
  <si>
    <t>TUPÃ/SP (AGTUP)</t>
  </si>
  <si>
    <t>SUB-TOTAL - AGPAL</t>
  </si>
  <si>
    <t>SUB-TOTAL - ASPRE</t>
  </si>
  <si>
    <t>SUB-TOTAL - AGTUP</t>
  </si>
  <si>
    <t>Incidência do submódulo 2.2</t>
  </si>
  <si>
    <t>Cinturão Vigilante de nylon</t>
  </si>
  <si>
    <t>DOS POSTOS DIURNOS (SÁBADOS, DOMINGOS, FERIADOS E DIAS PONTE)</t>
  </si>
  <si>
    <t>Cálculo dos Submódulos 4.2 e 4.2.1 somente se previstos no Instrumento Convocatório</t>
  </si>
  <si>
    <t>MODELO - PLANILHA - INSUMOS DIVERSOS DE MÃO-DE-OBRA - LOTE 04</t>
  </si>
  <si>
    <t>MODELO - PLANILHA DE CUSTO E FORMAÇÃO DE PREÇOS</t>
  </si>
  <si>
    <t>PROCESSO Nº 086/2022 - PREGÃO Nº</t>
  </si>
  <si>
    <t xml:space="preserve">Sindicato:  </t>
  </si>
  <si>
    <t>MODELO - QUADRO RESUMO GERAL - LOTE 4</t>
  </si>
  <si>
    <r>
      <t>1 -</t>
    </r>
    <r>
      <rPr>
        <b/>
        <sz val="12"/>
        <rFont val="Arial"/>
        <family val="2"/>
      </rPr>
      <t xml:space="preserve"> As Licitantes deverão utilizar as planilhas de custos e formação de preços conforme modelo do anexo II do edital</t>
    </r>
    <r>
      <rPr>
        <sz val="10"/>
        <rFont val="Arial"/>
        <family val="2"/>
      </rPr>
      <t>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  </r>
  </si>
  <si>
    <t>A Licitante deverá indicar em campo específico qual o ano, a data base e a convenção e/ou acordo coletivo de trabalho que está sendo utilizado para compor salários e benefícios em suas planilhas de custos e formação de preços. Os modelos constantes no Edital e no Portal CEAGESP deverão ser adaptados conforme as caracteristicas e particularidades de cada empresa licitante.</t>
  </si>
  <si>
    <t>As planilhas MODELOS de Insumos Diversos constantes no edital são estimativas, contudo, as empresas licitantes deverão atender aos dispositivos compostos no Edital, como por exemplo no Anexo I - Termo de Referência, Anexo II - Modelo de Planilhas, e demais condições do instrumento convocatório.</t>
  </si>
  <si>
    <t>1. As planilhas de custos elaboradas pela CEAGESP tem como base o nosso histórico de contratações, sendo assim, as planilhas de custos da Licitante devem espelhar a sua realidade como por exemplo: sindicatos, percentuais de tributos, SAT, insumos, etc.</t>
  </si>
  <si>
    <t>2. As planilhas enviadas pela Licitante deverão constar as memórias de cálculos dos diversos módulos e submódulos, principalmente no MÓDULO 3 - PROVISÃO PARA RESCISÃO e no MÓDULO 4 - CUSTO DE REPOSIÇÃO DO PROFISSIONAL AUSENTE, bem como, de seus submódulos.</t>
  </si>
  <si>
    <r>
      <t xml:space="preserve">Consideramos p/ este cálculo o período de 60 meses à partir de setembro/2022 à agosto/2027 - (261 sabados, 261 domingos, 50 feriados em dias úteis, e 21 dias ponte (entre emendas de feriados que caem nas terças e quinta-feiras) , totalizando 593 dias)
</t>
    </r>
    <r>
      <rPr>
        <b/>
        <sz val="10"/>
        <rFont val="Arial"/>
        <family val="2"/>
      </rPr>
      <t>Cálculo: 593 dias/60 meses = 9,88 aproximadamente 10 dias/mês, e 5 dias/mês para cada vigilante.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OBSERVAÇÃO 1 :</t>
    </r>
    <r>
      <rPr>
        <u/>
        <sz val="10"/>
        <rFont val="Arial"/>
        <family val="2"/>
      </rPr>
      <t xml:space="preserve"> O cálculo de dias é o mínimo estimado a ser utilizado no posto, e permanecerá até o término do contrato, portanto, a licitante poderá estimar em seus custos eventuais diferenças quantitativas de dias ocorridas nos demais exercícios/anos, preservando o mínimo de dias previstos.</t>
    </r>
  </si>
  <si>
    <t>OBSERVAÇÃO 2: Na estimativa de preços utilizadas pela CEAGESP utilizou-se o cálculo do valor da hora normal pelo quociente da divisão do salário mensal, por 220 (duzentas e vinte)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</si>
</sst>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0.0000000"/>
    <numFmt numFmtId="173" formatCode="_([$€]* #,##0.00_);_([$€]* \(#,##0.00\);_([$€]* &quot;-&quot;??_);_(@_)"/>
    <numFmt numFmtId="174" formatCode="&quot;R$&quot;\ #,##0.00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i/>
      <u/>
      <sz val="11"/>
      <name val="Arial Narrow"/>
      <family val="2"/>
    </font>
    <font>
      <b/>
      <sz val="11"/>
      <color rgb="FF00B050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trike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1"/>
      <color rgb="FF000000"/>
      <name val="Arial Narrow"/>
      <family val="2"/>
    </font>
    <font>
      <u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4" fillId="0" borderId="0"/>
    <xf numFmtId="166" fontId="24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4" fillId="0" borderId="0"/>
    <xf numFmtId="0" fontId="3" fillId="0" borderId="0"/>
    <xf numFmtId="43" fontId="3" fillId="0" borderId="0" applyFont="0" applyFill="0" applyBorder="0" applyAlignment="0" applyProtection="0"/>
    <xf numFmtId="173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3" fontId="23" fillId="0" borderId="0"/>
    <xf numFmtId="0" fontId="1" fillId="0" borderId="0"/>
  </cellStyleXfs>
  <cellXfs count="396">
    <xf numFmtId="0" fontId="0" fillId="0" borderId="0" xfId="0"/>
    <xf numFmtId="0" fontId="26" fillId="0" borderId="0" xfId="50" applyFont="1"/>
    <xf numFmtId="0" fontId="25" fillId="0" borderId="19" xfId="50" applyFont="1" applyBorder="1" applyAlignment="1" applyProtection="1">
      <alignment horizontal="center" vertical="center"/>
    </xf>
    <xf numFmtId="0" fontId="26" fillId="0" borderId="0" xfId="50" applyFont="1" applyAlignment="1" applyProtection="1">
      <alignment vertical="center"/>
    </xf>
    <xf numFmtId="0" fontId="25" fillId="31" borderId="38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166" fontId="25" fillId="31" borderId="28" xfId="51" applyFont="1" applyFill="1" applyBorder="1" applyAlignment="1" applyProtection="1">
      <alignment horizontal="center" vertical="center"/>
    </xf>
    <xf numFmtId="166" fontId="26" fillId="0" borderId="43" xfId="51" applyFont="1" applyBorder="1" applyAlignment="1" applyProtection="1">
      <alignment vertical="center"/>
    </xf>
    <xf numFmtId="166" fontId="26" fillId="0" borderId="0" xfId="50" applyNumberFormat="1" applyFont="1" applyAlignment="1" applyProtection="1">
      <alignment vertical="center"/>
    </xf>
    <xf numFmtId="166" fontId="25" fillId="32" borderId="28" xfId="51" applyFont="1" applyFill="1" applyBorder="1" applyAlignment="1" applyProtection="1">
      <alignment vertical="center"/>
    </xf>
    <xf numFmtId="169" fontId="26" fillId="0" borderId="0" xfId="50" applyNumberFormat="1" applyFont="1" applyAlignment="1" applyProtection="1">
      <alignment vertical="center"/>
    </xf>
    <xf numFmtId="0" fontId="26" fillId="0" borderId="44" xfId="50" applyFont="1" applyBorder="1" applyAlignment="1">
      <alignment horizontal="center"/>
    </xf>
    <xf numFmtId="10" fontId="26" fillId="0" borderId="42" xfId="35" applyNumberFormat="1" applyFont="1" applyBorder="1" applyAlignment="1" applyProtection="1">
      <alignment horizontal="center" vertical="center"/>
    </xf>
    <xf numFmtId="170" fontId="26" fillId="0" borderId="22" xfId="51" applyNumberFormat="1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6" fillId="0" borderId="0" xfId="50" applyFont="1" applyBorder="1"/>
    <xf numFmtId="170" fontId="26" fillId="0" borderId="37" xfId="51" applyNumberFormat="1" applyFont="1" applyBorder="1" applyAlignment="1" applyProtection="1">
      <alignment vertical="center"/>
    </xf>
    <xf numFmtId="170" fontId="26" fillId="0" borderId="31" xfId="51" applyNumberFormat="1" applyFont="1" applyBorder="1" applyAlignment="1" applyProtection="1">
      <alignment vertical="center"/>
    </xf>
    <xf numFmtId="10" fontId="25" fillId="32" borderId="32" xfId="50" applyNumberFormat="1" applyFont="1" applyFill="1" applyBorder="1" applyAlignment="1" applyProtection="1">
      <alignment horizontal="center" vertical="center"/>
    </xf>
    <xf numFmtId="170" fontId="25" fillId="32" borderId="28" xfId="50" applyNumberFormat="1" applyFont="1" applyFill="1" applyBorder="1" applyAlignment="1" applyProtection="1">
      <alignment horizontal="right" vertical="center"/>
    </xf>
    <xf numFmtId="0" fontId="26" fillId="0" borderId="47" xfId="50" applyFont="1" applyBorder="1" applyAlignment="1">
      <alignment horizontal="center"/>
    </xf>
    <xf numFmtId="10" fontId="26" fillId="0" borderId="41" xfId="35" applyNumberFormat="1" applyFont="1" applyBorder="1" applyAlignment="1" applyProtection="1">
      <alignment horizontal="center" vertical="center"/>
    </xf>
    <xf numFmtId="170" fontId="26" fillId="0" borderId="35" xfId="51" applyNumberFormat="1" applyFont="1" applyBorder="1" applyAlignment="1" applyProtection="1">
      <alignment vertical="center"/>
    </xf>
    <xf numFmtId="44" fontId="26" fillId="0" borderId="48" xfId="50" applyNumberFormat="1" applyFont="1" applyBorder="1" applyAlignment="1" applyProtection="1">
      <alignment horizontal="center" vertical="center"/>
    </xf>
    <xf numFmtId="0" fontId="26" fillId="0" borderId="41" xfId="50" applyNumberFormat="1" applyFont="1" applyBorder="1" applyAlignment="1" applyProtection="1">
      <alignment horizontal="center" vertical="center"/>
    </xf>
    <xf numFmtId="166" fontId="26" fillId="0" borderId="49" xfId="51" applyFont="1" applyBorder="1" applyAlignment="1" applyProtection="1">
      <alignment vertical="center"/>
    </xf>
    <xf numFmtId="44" fontId="26" fillId="0" borderId="16" xfId="50" applyNumberFormat="1" applyFont="1" applyBorder="1" applyAlignment="1" applyProtection="1">
      <alignment horizontal="center" vertical="center"/>
    </xf>
    <xf numFmtId="0" fontId="26" fillId="0" borderId="42" xfId="50" applyNumberFormat="1" applyFont="1" applyBorder="1" applyAlignment="1" applyProtection="1">
      <alignment horizontal="center" vertical="center"/>
    </xf>
    <xf numFmtId="0" fontId="25" fillId="33" borderId="33" xfId="50" applyFont="1" applyFill="1" applyBorder="1" applyAlignment="1" applyProtection="1">
      <alignment horizontal="center" vertical="center"/>
    </xf>
    <xf numFmtId="10" fontId="25" fillId="33" borderId="48" xfId="50" applyNumberFormat="1" applyFont="1" applyFill="1" applyBorder="1" applyAlignment="1" applyProtection="1">
      <alignment horizontal="center" vertical="center"/>
    </xf>
    <xf numFmtId="170" fontId="25" fillId="33" borderId="49" xfId="50" applyNumberFormat="1" applyFont="1" applyFill="1" applyBorder="1" applyAlignment="1" applyProtection="1">
      <alignment horizontal="right" vertical="center"/>
    </xf>
    <xf numFmtId="0" fontId="25" fillId="33" borderId="21" xfId="50" applyFont="1" applyFill="1" applyBorder="1" applyAlignment="1" applyProtection="1">
      <alignment horizontal="center" vertical="center"/>
    </xf>
    <xf numFmtId="10" fontId="25" fillId="33" borderId="16" xfId="50" applyNumberFormat="1" applyFont="1" applyFill="1" applyBorder="1" applyAlignment="1" applyProtection="1">
      <alignment horizontal="center" vertical="center"/>
    </xf>
    <xf numFmtId="170" fontId="25" fillId="33" borderId="43" xfId="50" applyNumberFormat="1" applyFont="1" applyFill="1" applyBorder="1" applyAlignment="1" applyProtection="1">
      <alignment horizontal="right" vertical="center"/>
    </xf>
    <xf numFmtId="0" fontId="25" fillId="31" borderId="34" xfId="50" applyFont="1" applyFill="1" applyBorder="1" applyAlignment="1" applyProtection="1">
      <alignment horizontal="left" vertical="center"/>
    </xf>
    <xf numFmtId="0" fontId="25" fillId="31" borderId="35" xfId="50" applyFont="1" applyFill="1" applyBorder="1" applyAlignment="1" applyProtection="1">
      <alignment horizontal="left" vertical="center"/>
    </xf>
    <xf numFmtId="0" fontId="26" fillId="34" borderId="0" xfId="50" applyFont="1" applyFill="1" applyAlignment="1" applyProtection="1">
      <alignment vertical="center"/>
    </xf>
    <xf numFmtId="170" fontId="26" fillId="0" borderId="49" xfId="51" applyNumberFormat="1" applyFont="1" applyBorder="1" applyAlignment="1" applyProtection="1">
      <alignment vertical="center"/>
    </xf>
    <xf numFmtId="170" fontId="26" fillId="0" borderId="43" xfId="51" applyNumberFormat="1" applyFont="1" applyBorder="1" applyAlignment="1" applyProtection="1">
      <alignment vertical="center"/>
    </xf>
    <xf numFmtId="170" fontId="26" fillId="0" borderId="50" xfId="51" applyNumberFormat="1" applyFont="1" applyBorder="1" applyAlignment="1" applyProtection="1">
      <alignment vertical="center"/>
    </xf>
    <xf numFmtId="10" fontId="25" fillId="32" borderId="40" xfId="50" applyNumberFormat="1" applyFont="1" applyFill="1" applyBorder="1" applyAlignment="1" applyProtection="1">
      <alignment horizontal="center" vertical="center"/>
    </xf>
    <xf numFmtId="170" fontId="25" fillId="32" borderId="50" xfId="50" applyNumberFormat="1" applyFont="1" applyFill="1" applyBorder="1" applyAlignment="1" applyProtection="1">
      <alignment horizontal="right" vertical="center"/>
    </xf>
    <xf numFmtId="0" fontId="26" fillId="0" borderId="39" xfId="50" applyFont="1" applyBorder="1" applyAlignment="1" applyProtection="1">
      <alignment vertical="center"/>
    </xf>
    <xf numFmtId="1" fontId="26" fillId="0" borderId="48" xfId="50" applyNumberFormat="1" applyFont="1" applyBorder="1" applyAlignment="1" applyProtection="1">
      <alignment horizontal="center" vertical="center"/>
    </xf>
    <xf numFmtId="10" fontId="25" fillId="0" borderId="46" xfId="35" applyNumberFormat="1" applyFont="1" applyBorder="1" applyAlignment="1" applyProtection="1">
      <alignment horizontal="center" vertical="center"/>
    </xf>
    <xf numFmtId="170" fontId="25" fillId="0" borderId="50" xfId="51" applyNumberFormat="1" applyFont="1" applyBorder="1" applyAlignment="1" applyProtection="1">
      <alignment vertical="center"/>
    </xf>
    <xf numFmtId="0" fontId="26" fillId="25" borderId="33" xfId="50" applyFont="1" applyFill="1" applyBorder="1"/>
    <xf numFmtId="0" fontId="25" fillId="32" borderId="34" xfId="50" applyFont="1" applyFill="1" applyBorder="1" applyAlignment="1" applyProtection="1">
      <alignment vertical="center"/>
    </xf>
    <xf numFmtId="0" fontId="25" fillId="32" borderId="48" xfId="50" applyFont="1" applyFill="1" applyBorder="1" applyAlignment="1" applyProtection="1">
      <alignment vertical="center"/>
    </xf>
    <xf numFmtId="166" fontId="25" fillId="32" borderId="49" xfId="31" applyNumberFormat="1" applyFont="1" applyFill="1" applyBorder="1" applyAlignment="1" applyProtection="1">
      <alignment vertical="center"/>
    </xf>
    <xf numFmtId="0" fontId="26" fillId="25" borderId="21" xfId="50" applyFont="1" applyFill="1" applyBorder="1"/>
    <xf numFmtId="0" fontId="25" fillId="32" borderId="0" xfId="50" applyFont="1" applyFill="1" applyBorder="1" applyAlignment="1" applyProtection="1">
      <alignment vertical="center"/>
    </xf>
    <xf numFmtId="1" fontId="27" fillId="32" borderId="16" xfId="50" applyNumberFormat="1" applyFont="1" applyFill="1" applyBorder="1" applyAlignment="1" applyProtection="1">
      <alignment vertical="center"/>
    </xf>
    <xf numFmtId="8" fontId="25" fillId="32" borderId="43" xfId="31" applyNumberFormat="1" applyFont="1" applyFill="1" applyBorder="1" applyAlignment="1" applyProtection="1">
      <alignment vertical="center"/>
    </xf>
    <xf numFmtId="0" fontId="26" fillId="0" borderId="21" xfId="50" applyFont="1" applyFill="1" applyBorder="1"/>
    <xf numFmtId="0" fontId="25" fillId="0" borderId="0" xfId="50" applyFont="1" applyFill="1" applyBorder="1" applyAlignment="1" applyProtection="1">
      <alignment vertical="center"/>
    </xf>
    <xf numFmtId="1" fontId="27" fillId="0" borderId="16" xfId="50" applyNumberFormat="1" applyFont="1" applyFill="1" applyBorder="1" applyAlignment="1" applyProtection="1">
      <alignment vertical="center"/>
    </xf>
    <xf numFmtId="171" fontId="25" fillId="0" borderId="43" xfId="31" applyNumberFormat="1" applyFont="1" applyFill="1" applyBorder="1" applyAlignment="1" applyProtection="1">
      <alignment horizontal="center" vertical="center"/>
    </xf>
    <xf numFmtId="0" fontId="25" fillId="36" borderId="21" xfId="50" applyFont="1" applyFill="1" applyBorder="1" applyAlignment="1" applyProtection="1">
      <alignment vertical="center"/>
    </xf>
    <xf numFmtId="3" fontId="25" fillId="36" borderId="16" xfId="35" applyNumberFormat="1" applyFont="1" applyFill="1" applyBorder="1" applyAlignment="1" applyProtection="1">
      <alignment vertical="center"/>
    </xf>
    <xf numFmtId="8" fontId="25" fillId="37" borderId="43" xfId="31" applyNumberFormat="1" applyFont="1" applyFill="1" applyBorder="1" applyAlignment="1" applyProtection="1">
      <alignment vertical="center"/>
    </xf>
    <xf numFmtId="0" fontId="26" fillId="38" borderId="0" xfId="50" applyFont="1" applyFill="1" applyAlignment="1" applyProtection="1">
      <alignment vertical="center"/>
    </xf>
    <xf numFmtId="0" fontId="25" fillId="36" borderId="23" xfId="50" applyFont="1" applyFill="1" applyBorder="1" applyAlignment="1" applyProtection="1">
      <alignment vertical="center"/>
    </xf>
    <xf numFmtId="3" fontId="25" fillId="36" borderId="53" xfId="35" applyNumberFormat="1" applyFont="1" applyFill="1" applyBorder="1" applyAlignment="1" applyProtection="1">
      <alignment vertical="center"/>
    </xf>
    <xf numFmtId="8" fontId="25" fillId="36" borderId="54" xfId="31" applyNumberFormat="1" applyFont="1" applyFill="1" applyBorder="1" applyAlignment="1" applyProtection="1">
      <alignment vertical="center"/>
    </xf>
    <xf numFmtId="0" fontId="28" fillId="0" borderId="0" xfId="50" applyFont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44" fontId="30" fillId="0" borderId="0" xfId="0" applyNumberFormat="1" applyFont="1" applyAlignment="1" applyProtection="1">
      <alignment vertical="center"/>
    </xf>
    <xf numFmtId="0" fontId="26" fillId="0" borderId="0" xfId="0" applyFont="1"/>
    <xf numFmtId="0" fontId="26" fillId="0" borderId="21" xfId="0" applyFont="1" applyBorder="1" applyAlignment="1">
      <alignment horizontal="center"/>
    </xf>
    <xf numFmtId="0" fontId="26" fillId="0" borderId="42" xfId="0" applyFont="1" applyBorder="1" applyAlignment="1" applyProtection="1">
      <alignment horizontal="center" vertical="center"/>
    </xf>
    <xf numFmtId="10" fontId="26" fillId="0" borderId="42" xfId="0" applyNumberFormat="1" applyFont="1" applyBorder="1" applyAlignment="1" applyProtection="1">
      <alignment horizontal="center" vertical="center"/>
    </xf>
    <xf numFmtId="169" fontId="26" fillId="0" borderId="0" xfId="0" applyNumberFormat="1" applyFont="1" applyAlignment="1" applyProtection="1">
      <alignment vertical="center"/>
    </xf>
    <xf numFmtId="0" fontId="26" fillId="0" borderId="44" xfId="0" applyFont="1" applyBorder="1" applyAlignment="1">
      <alignment horizontal="center"/>
    </xf>
    <xf numFmtId="10" fontId="26" fillId="0" borderId="42" xfId="52" applyNumberFormat="1" applyFont="1" applyBorder="1" applyAlignment="1" applyProtection="1">
      <alignment horizontal="center" vertical="center"/>
    </xf>
    <xf numFmtId="0" fontId="26" fillId="0" borderId="45" xfId="0" applyFont="1" applyBorder="1" applyAlignment="1">
      <alignment horizontal="center"/>
    </xf>
    <xf numFmtId="10" fontId="26" fillId="0" borderId="46" xfId="52" applyNumberFormat="1" applyFont="1" applyBorder="1" applyAlignment="1" applyProtection="1">
      <alignment horizontal="center" vertical="center"/>
    </xf>
    <xf numFmtId="0" fontId="26" fillId="0" borderId="21" xfId="0" applyFont="1" applyBorder="1"/>
    <xf numFmtId="10" fontId="25" fillId="0" borderId="30" xfId="52" applyNumberFormat="1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vertical="center"/>
    </xf>
    <xf numFmtId="0" fontId="26" fillId="0" borderId="30" xfId="0" applyFont="1" applyBorder="1" applyAlignment="1" applyProtection="1">
      <alignment vertical="center"/>
    </xf>
    <xf numFmtId="10" fontId="26" fillId="0" borderId="27" xfId="52" applyNumberFormat="1" applyFont="1" applyBorder="1" applyAlignment="1" applyProtection="1">
      <alignment horizontal="center" vertical="center"/>
    </xf>
    <xf numFmtId="10" fontId="25" fillId="32" borderId="32" xfId="0" applyNumberFormat="1" applyFont="1" applyFill="1" applyBorder="1" applyAlignment="1" applyProtection="1">
      <alignment horizontal="center" vertical="center"/>
    </xf>
    <xf numFmtId="170" fontId="25" fillId="32" borderId="28" xfId="0" applyNumberFormat="1" applyFont="1" applyFill="1" applyBorder="1" applyAlignment="1" applyProtection="1">
      <alignment horizontal="right" vertical="center"/>
    </xf>
    <xf numFmtId="0" fontId="26" fillId="0" borderId="47" xfId="0" applyFont="1" applyBorder="1" applyAlignment="1">
      <alignment horizontal="center"/>
    </xf>
    <xf numFmtId="10" fontId="26" fillId="0" borderId="41" xfId="52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44" fontId="26" fillId="0" borderId="16" xfId="0" applyNumberFormat="1" applyFont="1" applyBorder="1" applyAlignment="1" applyProtection="1">
      <alignment horizontal="center" vertical="center"/>
    </xf>
    <xf numFmtId="0" fontId="26" fillId="34" borderId="0" xfId="0" applyFont="1" applyFill="1" applyAlignment="1" applyProtection="1">
      <alignment vertical="center"/>
    </xf>
    <xf numFmtId="1" fontId="26" fillId="0" borderId="16" xfId="0" applyNumberFormat="1" applyFont="1" applyBorder="1" applyAlignment="1" applyProtection="1">
      <alignment horizontal="center" vertical="center"/>
    </xf>
    <xf numFmtId="3" fontId="26" fillId="0" borderId="16" xfId="52" applyNumberFormat="1" applyFont="1" applyBorder="1" applyAlignment="1" applyProtection="1">
      <alignment horizontal="center" vertical="center"/>
    </xf>
    <xf numFmtId="44" fontId="26" fillId="0" borderId="16" xfId="50" applyNumberFormat="1" applyFont="1" applyFill="1" applyBorder="1" applyAlignment="1" applyProtection="1">
      <alignment horizontal="center" vertical="center"/>
    </xf>
    <xf numFmtId="10" fontId="26" fillId="0" borderId="41" xfId="35" applyNumberFormat="1" applyFont="1" applyFill="1" applyBorder="1" applyAlignment="1" applyProtection="1">
      <alignment horizontal="center" vertical="center"/>
    </xf>
    <xf numFmtId="10" fontId="26" fillId="0" borderId="42" xfId="35" applyNumberFormat="1" applyFont="1" applyFill="1" applyBorder="1" applyAlignment="1" applyProtection="1">
      <alignment horizontal="center" vertical="center"/>
    </xf>
    <xf numFmtId="10" fontId="26" fillId="0" borderId="46" xfId="35" applyNumberFormat="1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0" borderId="52" xfId="0" applyFont="1" applyBorder="1" applyAlignment="1" applyProtection="1">
      <alignment horizontal="center" vertical="center" wrapText="1"/>
    </xf>
    <xf numFmtId="0" fontId="26" fillId="24" borderId="0" xfId="48" applyFont="1" applyFill="1" applyAlignment="1">
      <alignment vertical="center"/>
    </xf>
    <xf numFmtId="0" fontId="26" fillId="24" borderId="0" xfId="33" applyFont="1" applyFill="1" applyAlignment="1">
      <alignment vertical="center"/>
    </xf>
    <xf numFmtId="0" fontId="37" fillId="24" borderId="0" xfId="48" applyFont="1" applyFill="1" applyAlignment="1">
      <alignment vertical="center"/>
    </xf>
    <xf numFmtId="0" fontId="34" fillId="40" borderId="65" xfId="48" applyFont="1" applyFill="1" applyBorder="1" applyAlignment="1">
      <alignment horizontal="center" vertical="center" wrapText="1"/>
    </xf>
    <xf numFmtId="0" fontId="26" fillId="0" borderId="0" xfId="48" applyFont="1" applyFill="1" applyAlignment="1">
      <alignment vertical="center"/>
    </xf>
    <xf numFmtId="0" fontId="29" fillId="25" borderId="64" xfId="48" applyFont="1" applyFill="1" applyBorder="1" applyAlignment="1">
      <alignment horizontal="center" vertical="center"/>
    </xf>
    <xf numFmtId="0" fontId="29" fillId="25" borderId="39" xfId="48" applyFont="1" applyFill="1" applyBorder="1" applyAlignment="1">
      <alignment horizontal="center" vertical="center"/>
    </xf>
    <xf numFmtId="0" fontId="26" fillId="24" borderId="0" xfId="56" applyFont="1" applyFill="1" applyAlignment="1">
      <alignment vertical="center"/>
    </xf>
    <xf numFmtId="44" fontId="30" fillId="0" borderId="46" xfId="49" applyNumberFormat="1" applyFont="1" applyFill="1" applyBorder="1" applyAlignment="1">
      <alignment horizontal="right" vertical="center"/>
    </xf>
    <xf numFmtId="8" fontId="29" fillId="25" borderId="74" xfId="48" applyNumberFormat="1" applyFont="1" applyFill="1" applyBorder="1" applyAlignment="1">
      <alignment horizontal="center" vertical="center"/>
    </xf>
    <xf numFmtId="0" fontId="33" fillId="25" borderId="71" xfId="56" applyFont="1" applyFill="1" applyBorder="1" applyAlignment="1">
      <alignment vertical="center"/>
    </xf>
    <xf numFmtId="44" fontId="26" fillId="0" borderId="34" xfId="50" applyNumberFormat="1" applyFont="1" applyBorder="1" applyAlignment="1" applyProtection="1">
      <alignment vertical="center"/>
    </xf>
    <xf numFmtId="4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4" fontId="35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172" fontId="30" fillId="0" borderId="0" xfId="0" applyNumberFormat="1" applyFont="1" applyAlignment="1" applyProtection="1">
      <alignment vertical="center"/>
    </xf>
    <xf numFmtId="172" fontId="30" fillId="0" borderId="0" xfId="0" applyNumberFormat="1" applyFont="1" applyAlignment="1" applyProtection="1">
      <alignment horizontal="center" vertical="center" wrapText="1"/>
    </xf>
    <xf numFmtId="172" fontId="29" fillId="0" borderId="0" xfId="0" applyNumberFormat="1" applyFont="1" applyAlignment="1" applyProtection="1">
      <alignment vertical="center"/>
    </xf>
    <xf numFmtId="172" fontId="35" fillId="0" borderId="0" xfId="0" applyNumberFormat="1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44" fillId="0" borderId="0" xfId="50" applyFont="1" applyFill="1" applyBorder="1" applyAlignment="1">
      <alignment vertical="center"/>
    </xf>
    <xf numFmtId="0" fontId="41" fillId="0" borderId="8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22" xfId="0" applyFont="1" applyFill="1" applyBorder="1" applyAlignment="1">
      <alignment horizontal="justify" vertical="center" wrapText="1"/>
    </xf>
    <xf numFmtId="0" fontId="23" fillId="0" borderId="22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justify" vertical="center" wrapText="1"/>
    </xf>
    <xf numFmtId="0" fontId="23" fillId="0" borderId="63" xfId="0" applyFont="1" applyFill="1" applyBorder="1" applyAlignment="1">
      <alignment horizontal="justify" vertical="center" wrapText="1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31" borderId="27" xfId="50" applyFont="1" applyFill="1" applyBorder="1" applyAlignment="1" applyProtection="1">
      <alignment horizontal="center" vertical="center"/>
    </xf>
    <xf numFmtId="3" fontId="30" fillId="0" borderId="82" xfId="46" applyNumberFormat="1" applyFont="1" applyBorder="1" applyAlignment="1" applyProtection="1">
      <alignment horizontal="left" vertical="center"/>
    </xf>
    <xf numFmtId="3" fontId="30" fillId="0" borderId="81" xfId="46" applyNumberFormat="1" applyFont="1" applyBorder="1" applyAlignment="1" applyProtection="1">
      <alignment horizontal="center" vertical="center"/>
    </xf>
    <xf numFmtId="174" fontId="30" fillId="0" borderId="81" xfId="46" applyNumberFormat="1" applyFont="1" applyFill="1" applyBorder="1" applyAlignment="1" applyProtection="1">
      <alignment vertical="center"/>
    </xf>
    <xf numFmtId="174" fontId="30" fillId="0" borderId="81" xfId="46" applyNumberFormat="1" applyFont="1" applyBorder="1" applyAlignment="1" applyProtection="1">
      <alignment vertical="center"/>
    </xf>
    <xf numFmtId="174" fontId="30" fillId="0" borderId="83" xfId="46" applyNumberFormat="1" applyFont="1" applyBorder="1" applyAlignment="1" applyProtection="1">
      <alignment vertical="center"/>
    </xf>
    <xf numFmtId="3" fontId="30" fillId="0" borderId="81" xfId="46" applyNumberFormat="1" applyFont="1" applyBorder="1" applyAlignment="1" applyProtection="1">
      <alignment horizontal="left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174" fontId="29" fillId="41" borderId="81" xfId="46" applyNumberFormat="1" applyFont="1" applyFill="1" applyBorder="1" applyAlignment="1" applyProtection="1">
      <alignment vertical="center"/>
    </xf>
    <xf numFmtId="174" fontId="29" fillId="41" borderId="83" xfId="46" applyNumberFormat="1" applyFont="1" applyFill="1" applyBorder="1" applyAlignment="1" applyProtection="1">
      <alignment vertical="center"/>
    </xf>
    <xf numFmtId="3" fontId="29" fillId="41" borderId="81" xfId="46" applyNumberFormat="1" applyFont="1" applyFill="1" applyBorder="1" applyAlignment="1" applyProtection="1">
      <alignment horizontal="center" vertical="center"/>
    </xf>
    <xf numFmtId="3" fontId="30" fillId="0" borderId="12" xfId="46" applyNumberFormat="1" applyFont="1" applyBorder="1" applyAlignment="1" applyProtection="1">
      <alignment horizontal="left" vertical="center"/>
    </xf>
    <xf numFmtId="0" fontId="34" fillId="40" borderId="64" xfId="48" applyFont="1" applyFill="1" applyBorder="1" applyAlignment="1">
      <alignment horizontal="center" vertical="center" wrapText="1"/>
    </xf>
    <xf numFmtId="44" fontId="29" fillId="25" borderId="34" xfId="49" applyNumberFormat="1" applyFont="1" applyFill="1" applyBorder="1" applyAlignment="1">
      <alignment horizontal="center" vertical="center"/>
    </xf>
    <xf numFmtId="44" fontId="40" fillId="25" borderId="72" xfId="56" applyNumberFormat="1" applyFont="1" applyFill="1" applyBorder="1" applyAlignment="1">
      <alignment horizontal="center" vertical="center"/>
    </xf>
    <xf numFmtId="44" fontId="30" fillId="0" borderId="55" xfId="49" applyNumberFormat="1" applyFont="1" applyFill="1" applyBorder="1" applyAlignment="1">
      <alignment horizontal="center" vertical="center"/>
    </xf>
    <xf numFmtId="44" fontId="29" fillId="25" borderId="77" xfId="49" applyNumberFormat="1" applyFont="1" applyFill="1" applyBorder="1" applyAlignment="1">
      <alignment horizontal="center" vertical="center"/>
    </xf>
    <xf numFmtId="44" fontId="30" fillId="0" borderId="40" xfId="49" applyNumberFormat="1" applyFont="1" applyFill="1" applyBorder="1" applyAlignment="1">
      <alignment horizontal="right" vertical="center"/>
    </xf>
    <xf numFmtId="44" fontId="29" fillId="25" borderId="72" xfId="49" applyNumberFormat="1" applyFont="1" applyFill="1" applyBorder="1" applyAlignment="1">
      <alignment horizontal="center" vertical="center"/>
    </xf>
    <xf numFmtId="0" fontId="32" fillId="0" borderId="11" xfId="56" applyFont="1" applyFill="1" applyBorder="1" applyAlignment="1">
      <alignment horizontal="center" vertical="center"/>
    </xf>
    <xf numFmtId="0" fontId="30" fillId="0" borderId="46" xfId="48" applyFont="1" applyFill="1" applyBorder="1" applyAlignment="1">
      <alignment horizontal="center" vertical="center"/>
    </xf>
    <xf numFmtId="167" fontId="25" fillId="0" borderId="81" xfId="46" applyFont="1" applyBorder="1" applyAlignment="1" applyProtection="1">
      <alignment horizontal="center" vertical="center" wrapText="1"/>
    </xf>
    <xf numFmtId="0" fontId="25" fillId="0" borderId="81" xfId="0" applyFont="1" applyBorder="1" applyAlignment="1" applyProtection="1">
      <alignment horizontal="center" vertical="center" wrapText="1"/>
    </xf>
    <xf numFmtId="167" fontId="25" fillId="0" borderId="83" xfId="46" applyFont="1" applyBorder="1" applyAlignment="1" applyProtection="1">
      <alignment horizontal="center" vertical="center" wrapText="1"/>
    </xf>
    <xf numFmtId="3" fontId="35" fillId="42" borderId="85" xfId="46" applyNumberFormat="1" applyFont="1" applyFill="1" applyBorder="1" applyAlignment="1" applyProtection="1">
      <alignment horizontal="center" vertical="center"/>
    </xf>
    <xf numFmtId="174" fontId="35" fillId="42" borderId="85" xfId="46" applyNumberFormat="1" applyFont="1" applyFill="1" applyBorder="1" applyAlignment="1" applyProtection="1">
      <alignment vertical="center"/>
    </xf>
    <xf numFmtId="174" fontId="35" fillId="42" borderId="86" xfId="0" applyNumberFormat="1" applyFont="1" applyFill="1" applyBorder="1" applyAlignment="1" applyProtection="1">
      <alignment vertical="center"/>
    </xf>
    <xf numFmtId="10" fontId="26" fillId="0" borderId="39" xfId="35" applyNumberFormat="1" applyFont="1" applyBorder="1" applyAlignment="1" applyProtection="1">
      <alignment horizontal="center" vertical="center"/>
    </xf>
    <xf numFmtId="0" fontId="30" fillId="45" borderId="12" xfId="48" applyFont="1" applyFill="1" applyBorder="1" applyAlignment="1">
      <alignment vertical="center"/>
    </xf>
    <xf numFmtId="0" fontId="30" fillId="0" borderId="81" xfId="48" applyFont="1" applyFill="1" applyBorder="1" applyAlignment="1">
      <alignment horizontal="center" vertical="center"/>
    </xf>
    <xf numFmtId="44" fontId="30" fillId="0" borderId="81" xfId="49" applyNumberFormat="1" applyFont="1" applyFill="1" applyBorder="1" applyAlignment="1">
      <alignment horizontal="center" vertical="center"/>
    </xf>
    <xf numFmtId="0" fontId="30" fillId="0" borderId="12" xfId="48" applyFont="1" applyFill="1" applyBorder="1" applyAlignment="1">
      <alignment vertical="center"/>
    </xf>
    <xf numFmtId="0" fontId="52" fillId="0" borderId="13" xfId="56" applyFont="1" applyFill="1" applyBorder="1" applyAlignment="1">
      <alignment vertical="center"/>
    </xf>
    <xf numFmtId="0" fontId="52" fillId="0" borderId="11" xfId="56" applyFont="1" applyFill="1" applyBorder="1" applyAlignment="1">
      <alignment horizontal="center" vertical="center"/>
    </xf>
    <xf numFmtId="44" fontId="52" fillId="0" borderId="60" xfId="57" applyNumberFormat="1" applyFont="1" applyFill="1" applyBorder="1" applyAlignment="1">
      <alignment horizontal="center" vertical="center"/>
    </xf>
    <xf numFmtId="0" fontId="52" fillId="0" borderId="12" xfId="56" applyFont="1" applyFill="1" applyBorder="1" applyAlignment="1">
      <alignment vertical="center"/>
    </xf>
    <xf numFmtId="0" fontId="52" fillId="0" borderId="81" xfId="56" applyFont="1" applyFill="1" applyBorder="1" applyAlignment="1">
      <alignment horizontal="center" vertical="center"/>
    </xf>
    <xf numFmtId="44" fontId="52" fillId="0" borderId="81" xfId="57" applyNumberFormat="1" applyFont="1" applyFill="1" applyBorder="1" applyAlignment="1">
      <alignment horizontal="center" vertical="center"/>
    </xf>
    <xf numFmtId="44" fontId="52" fillId="0" borderId="46" xfId="57" applyNumberFormat="1" applyFont="1" applyFill="1" applyBorder="1" applyAlignment="1">
      <alignment horizontal="center" vertical="center"/>
    </xf>
    <xf numFmtId="0" fontId="30" fillId="0" borderId="45" xfId="48" applyFont="1" applyFill="1" applyBorder="1" applyAlignment="1">
      <alignment vertical="center"/>
    </xf>
    <xf numFmtId="0" fontId="34" fillId="40" borderId="63" xfId="48" applyFont="1" applyFill="1" applyBorder="1" applyAlignment="1">
      <alignment horizontal="center" vertical="center" wrapText="1"/>
    </xf>
    <xf numFmtId="44" fontId="30" fillId="0" borderId="89" xfId="49" applyNumberFormat="1" applyFont="1" applyFill="1" applyBorder="1" applyAlignment="1">
      <alignment horizontal="center" vertical="center"/>
    </xf>
    <xf numFmtId="44" fontId="30" fillId="0" borderId="83" xfId="49" applyNumberFormat="1" applyFont="1" applyFill="1" applyBorder="1" applyAlignment="1">
      <alignment horizontal="center" vertical="center"/>
    </xf>
    <xf numFmtId="44" fontId="29" fillId="25" borderId="35" xfId="49" applyNumberFormat="1" applyFont="1" applyFill="1" applyBorder="1" applyAlignment="1">
      <alignment horizontal="center" vertical="center"/>
    </xf>
    <xf numFmtId="44" fontId="40" fillId="25" borderId="75" xfId="56" applyNumberFormat="1" applyFont="1" applyFill="1" applyBorder="1" applyAlignment="1">
      <alignment horizontal="center" vertical="center"/>
    </xf>
    <xf numFmtId="44" fontId="30" fillId="0" borderId="66" xfId="49" applyNumberFormat="1" applyFont="1" applyFill="1" applyBorder="1" applyAlignment="1">
      <alignment horizontal="center" vertical="center"/>
    </xf>
    <xf numFmtId="0" fontId="32" fillId="0" borderId="81" xfId="56" applyFont="1" applyFill="1" applyBorder="1" applyAlignment="1">
      <alignment horizontal="center" vertical="center"/>
    </xf>
    <xf numFmtId="44" fontId="29" fillId="25" borderId="79" xfId="49" applyNumberFormat="1" applyFont="1" applyFill="1" applyBorder="1" applyAlignment="1">
      <alignment horizontal="center" vertical="center"/>
    </xf>
    <xf numFmtId="44" fontId="30" fillId="0" borderId="50" xfId="49" applyNumberFormat="1" applyFont="1" applyFill="1" applyBorder="1" applyAlignment="1">
      <alignment horizontal="right" vertical="center"/>
    </xf>
    <xf numFmtId="44" fontId="30" fillId="0" borderId="89" xfId="49" applyNumberFormat="1" applyFont="1" applyFill="1" applyBorder="1" applyAlignment="1">
      <alignment horizontal="right" vertical="center"/>
    </xf>
    <xf numFmtId="44" fontId="30" fillId="0" borderId="83" xfId="49" applyNumberFormat="1" applyFont="1" applyFill="1" applyBorder="1" applyAlignment="1">
      <alignment horizontal="right" vertical="center"/>
    </xf>
    <xf numFmtId="44" fontId="29" fillId="25" borderId="75" xfId="49" applyNumberFormat="1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justify" vertical="center" wrapText="1"/>
    </xf>
    <xf numFmtId="0" fontId="43" fillId="0" borderId="83" xfId="50" applyFont="1" applyFill="1" applyBorder="1" applyAlignment="1">
      <alignment horizontal="justify" vertical="center"/>
    </xf>
    <xf numFmtId="0" fontId="30" fillId="46" borderId="81" xfId="48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41" fillId="0" borderId="62" xfId="0" applyFont="1" applyFill="1" applyBorder="1" applyAlignment="1">
      <alignment horizontal="center" wrapText="1"/>
    </xf>
    <xf numFmtId="0" fontId="41" fillId="0" borderId="67" xfId="0" applyFont="1" applyFill="1" applyBorder="1" applyAlignment="1">
      <alignment horizontal="center" wrapText="1"/>
    </xf>
    <xf numFmtId="0" fontId="48" fillId="0" borderId="21" xfId="0" applyFont="1" applyFill="1" applyBorder="1" applyAlignment="1">
      <alignment horizontal="left" vertical="center" wrapText="1"/>
    </xf>
    <xf numFmtId="0" fontId="48" fillId="0" borderId="22" xfId="0" applyFont="1" applyFill="1" applyBorder="1" applyAlignment="1">
      <alignment horizontal="left" vertical="center" wrapText="1"/>
    </xf>
    <xf numFmtId="0" fontId="48" fillId="0" borderId="70" xfId="0" applyFont="1" applyFill="1" applyBorder="1" applyAlignment="1">
      <alignment horizontal="left" vertical="center" wrapText="1"/>
    </xf>
    <xf numFmtId="0" fontId="48" fillId="0" borderId="25" xfId="0" applyFont="1" applyFill="1" applyBorder="1" applyAlignment="1">
      <alignment horizontal="left" vertical="center" wrapText="1"/>
    </xf>
    <xf numFmtId="0" fontId="46" fillId="44" borderId="13" xfId="0" applyFont="1" applyFill="1" applyBorder="1" applyAlignment="1">
      <alignment horizontal="center" vertical="center" wrapText="1"/>
    </xf>
    <xf numFmtId="0" fontId="46" fillId="44" borderId="66" xfId="0" applyFont="1" applyFill="1" applyBorder="1" applyAlignment="1">
      <alignment horizontal="center" vertical="center" wrapText="1"/>
    </xf>
    <xf numFmtId="0" fontId="46" fillId="44" borderId="80" xfId="0" applyFont="1" applyFill="1" applyBorder="1" applyAlignment="1">
      <alignment horizontal="center" vertical="center" wrapText="1"/>
    </xf>
    <xf numFmtId="0" fontId="46" fillId="44" borderId="63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left" vertical="center" wrapText="1"/>
    </xf>
    <xf numFmtId="0" fontId="23" fillId="0" borderId="83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4" fillId="40" borderId="55" xfId="48" applyFont="1" applyFill="1" applyBorder="1" applyAlignment="1">
      <alignment horizontal="center" vertical="center" wrapText="1"/>
    </xf>
    <xf numFmtId="0" fontId="34" fillId="40" borderId="20" xfId="48" applyFont="1" applyFill="1" applyBorder="1" applyAlignment="1">
      <alignment horizontal="center" vertical="center" wrapText="1"/>
    </xf>
    <xf numFmtId="0" fontId="29" fillId="40" borderId="62" xfId="33" applyFont="1" applyFill="1" applyBorder="1" applyAlignment="1">
      <alignment horizontal="center" vertical="center"/>
    </xf>
    <xf numFmtId="0" fontId="29" fillId="40" borderId="59" xfId="33" applyFont="1" applyFill="1" applyBorder="1" applyAlignment="1">
      <alignment horizontal="center" vertical="center"/>
    </xf>
    <xf numFmtId="0" fontId="29" fillId="40" borderId="67" xfId="33" applyFont="1" applyFill="1" applyBorder="1" applyAlignment="1">
      <alignment horizontal="center" vertical="center"/>
    </xf>
    <xf numFmtId="0" fontId="25" fillId="0" borderId="21" xfId="33" applyFont="1" applyFill="1" applyBorder="1" applyAlignment="1">
      <alignment horizontal="center" vertical="center"/>
    </xf>
    <xf numFmtId="0" fontId="25" fillId="0" borderId="0" xfId="33" applyFont="1" applyFill="1" applyBorder="1" applyAlignment="1">
      <alignment horizontal="center" vertical="center"/>
    </xf>
    <xf numFmtId="0" fontId="25" fillId="0" borderId="22" xfId="33" applyFont="1" applyFill="1" applyBorder="1" applyAlignment="1">
      <alignment horizontal="center" vertical="center"/>
    </xf>
    <xf numFmtId="0" fontId="36" fillId="24" borderId="70" xfId="33" applyFont="1" applyFill="1" applyBorder="1" applyAlignment="1">
      <alignment horizontal="center" vertical="center" wrapText="1"/>
    </xf>
    <xf numFmtId="0" fontId="36" fillId="24" borderId="24" xfId="33" applyFont="1" applyFill="1" applyBorder="1" applyAlignment="1">
      <alignment horizontal="center" vertical="center" wrapText="1"/>
    </xf>
    <xf numFmtId="0" fontId="36" fillId="24" borderId="25" xfId="33" applyFont="1" applyFill="1" applyBorder="1" applyAlignment="1">
      <alignment horizontal="center" vertical="center" wrapText="1"/>
    </xf>
    <xf numFmtId="0" fontId="34" fillId="40" borderId="44" xfId="48" applyFont="1" applyFill="1" applyBorder="1" applyAlignment="1">
      <alignment horizontal="center" vertical="center" wrapText="1"/>
    </xf>
    <xf numFmtId="0" fontId="34" fillId="40" borderId="69" xfId="48" applyFont="1" applyFill="1" applyBorder="1" applyAlignment="1">
      <alignment horizontal="center" vertical="center" wrapText="1"/>
    </xf>
    <xf numFmtId="0" fontId="34" fillId="40" borderId="42" xfId="48" applyFont="1" applyFill="1" applyBorder="1" applyAlignment="1">
      <alignment horizontal="center" vertical="center" wrapText="1"/>
    </xf>
    <xf numFmtId="0" fontId="34" fillId="40" borderId="68" xfId="48" applyFont="1" applyFill="1" applyBorder="1" applyAlignment="1">
      <alignment horizontal="center" vertical="center" wrapText="1"/>
    </xf>
    <xf numFmtId="0" fontId="34" fillId="40" borderId="46" xfId="48" applyFont="1" applyFill="1" applyBorder="1" applyAlignment="1">
      <alignment horizontal="center" vertical="center" wrapText="1"/>
    </xf>
    <xf numFmtId="0" fontId="37" fillId="40" borderId="65" xfId="48" applyFont="1" applyFill="1" applyBorder="1" applyAlignment="1">
      <alignment horizontal="center" vertical="center" wrapText="1"/>
    </xf>
    <xf numFmtId="0" fontId="29" fillId="25" borderId="76" xfId="48" applyFont="1" applyFill="1" applyBorder="1" applyAlignment="1">
      <alignment horizontal="center" vertical="center"/>
    </xf>
    <xf numFmtId="0" fontId="29" fillId="25" borderId="77" xfId="48" applyFont="1" applyFill="1" applyBorder="1" applyAlignment="1">
      <alignment horizontal="center" vertical="center"/>
    </xf>
    <xf numFmtId="0" fontId="29" fillId="25" borderId="78" xfId="48" applyFont="1" applyFill="1" applyBorder="1" applyAlignment="1">
      <alignment horizontal="center" vertical="center"/>
    </xf>
    <xf numFmtId="0" fontId="34" fillId="40" borderId="62" xfId="48" applyFont="1" applyFill="1" applyBorder="1" applyAlignment="1">
      <alignment horizontal="center" vertical="center" wrapText="1"/>
    </xf>
    <xf numFmtId="0" fontId="34" fillId="40" borderId="59" xfId="48" applyFont="1" applyFill="1" applyBorder="1" applyAlignment="1">
      <alignment horizontal="center" vertical="center" wrapText="1"/>
    </xf>
    <xf numFmtId="0" fontId="34" fillId="40" borderId="67" xfId="48" applyFont="1" applyFill="1" applyBorder="1" applyAlignment="1">
      <alignment horizontal="center" vertical="center" wrapText="1"/>
    </xf>
    <xf numFmtId="0" fontId="34" fillId="40" borderId="70" xfId="48" applyFont="1" applyFill="1" applyBorder="1" applyAlignment="1">
      <alignment horizontal="center" vertical="center" wrapText="1"/>
    </xf>
    <xf numFmtId="0" fontId="34" fillId="40" borderId="24" xfId="48" applyFont="1" applyFill="1" applyBorder="1" applyAlignment="1">
      <alignment horizontal="center" vertical="center" wrapText="1"/>
    </xf>
    <xf numFmtId="0" fontId="34" fillId="40" borderId="25" xfId="48" applyFont="1" applyFill="1" applyBorder="1" applyAlignment="1">
      <alignment horizontal="center" vertical="center" wrapText="1"/>
    </xf>
    <xf numFmtId="0" fontId="30" fillId="0" borderId="51" xfId="48" applyFont="1" applyFill="1" applyBorder="1" applyAlignment="1">
      <alignment horizontal="center" vertical="center"/>
    </xf>
    <xf numFmtId="0" fontId="30" fillId="0" borderId="19" xfId="48" applyFont="1" applyFill="1" applyBorder="1" applyAlignment="1">
      <alignment horizontal="center" vertical="center"/>
    </xf>
    <xf numFmtId="0" fontId="30" fillId="0" borderId="37" xfId="48" applyFont="1" applyFill="1" applyBorder="1" applyAlignment="1">
      <alignment horizontal="center" vertical="center"/>
    </xf>
    <xf numFmtId="0" fontId="30" fillId="0" borderId="82" xfId="56" applyFont="1" applyFill="1" applyBorder="1" applyAlignment="1">
      <alignment horizontal="center" vertical="center"/>
    </xf>
    <xf numFmtId="0" fontId="30" fillId="0" borderId="87" xfId="56" applyFont="1" applyFill="1" applyBorder="1" applyAlignment="1">
      <alignment horizontal="center" vertical="center"/>
    </xf>
    <xf numFmtId="0" fontId="30" fillId="0" borderId="88" xfId="56" applyFont="1" applyFill="1" applyBorder="1" applyAlignment="1">
      <alignment horizontal="center" vertical="center"/>
    </xf>
    <xf numFmtId="0" fontId="30" fillId="43" borderId="76" xfId="56" applyFont="1" applyFill="1" applyBorder="1" applyAlignment="1">
      <alignment horizontal="center" vertical="center" wrapText="1"/>
    </xf>
    <xf numFmtId="0" fontId="30" fillId="43" borderId="77" xfId="56" applyFont="1" applyFill="1" applyBorder="1" applyAlignment="1">
      <alignment horizontal="center" vertical="center" wrapText="1"/>
    </xf>
    <xf numFmtId="0" fontId="30" fillId="43" borderId="79" xfId="56" applyFont="1" applyFill="1" applyBorder="1" applyAlignment="1">
      <alignment horizontal="center" vertical="center" wrapText="1"/>
    </xf>
    <xf numFmtId="0" fontId="29" fillId="25" borderId="71" xfId="48" applyFont="1" applyFill="1" applyBorder="1" applyAlignment="1">
      <alignment horizontal="right" vertical="center"/>
    </xf>
    <xf numFmtId="0" fontId="29" fillId="25" borderId="72" xfId="48" applyFont="1" applyFill="1" applyBorder="1" applyAlignment="1">
      <alignment horizontal="right" vertical="center"/>
    </xf>
    <xf numFmtId="0" fontId="29" fillId="25" borderId="73" xfId="48" applyFont="1" applyFill="1" applyBorder="1" applyAlignment="1">
      <alignment horizontal="right" vertical="center"/>
    </xf>
    <xf numFmtId="0" fontId="34" fillId="40" borderId="61" xfId="48" applyFont="1" applyFill="1" applyBorder="1" applyAlignment="1">
      <alignment horizontal="center" vertical="center" wrapText="1"/>
    </xf>
    <xf numFmtId="0" fontId="34" fillId="40" borderId="60" xfId="48" applyFont="1" applyFill="1" applyBorder="1" applyAlignment="1">
      <alignment horizontal="center" vertical="center" wrapText="1"/>
    </xf>
    <xf numFmtId="0" fontId="34" fillId="40" borderId="11" xfId="48" applyFont="1" applyFill="1" applyBorder="1" applyAlignment="1">
      <alignment horizontal="center" vertical="center" wrapText="1"/>
    </xf>
    <xf numFmtId="0" fontId="33" fillId="25" borderId="71" xfId="56" applyFont="1" applyFill="1" applyBorder="1" applyAlignment="1">
      <alignment horizontal="right" vertical="center"/>
    </xf>
    <xf numFmtId="0" fontId="33" fillId="25" borderId="72" xfId="56" applyFont="1" applyFill="1" applyBorder="1" applyAlignment="1">
      <alignment horizontal="right" vertical="center"/>
    </xf>
    <xf numFmtId="0" fontId="33" fillId="25" borderId="75" xfId="56" applyFont="1" applyFill="1" applyBorder="1" applyAlignment="1">
      <alignment horizontal="right" vertical="center"/>
    </xf>
    <xf numFmtId="0" fontId="25" fillId="0" borderId="17" xfId="50" applyFont="1" applyBorder="1" applyAlignment="1" applyProtection="1">
      <alignment horizontal="left" vertical="center"/>
    </xf>
    <xf numFmtId="0" fontId="25" fillId="0" borderId="18" xfId="50" applyFont="1" applyBorder="1" applyAlignment="1" applyProtection="1">
      <alignment horizontal="left" vertical="center"/>
    </xf>
    <xf numFmtId="0" fontId="25" fillId="26" borderId="10" xfId="50" applyFont="1" applyFill="1" applyBorder="1" applyAlignment="1" applyProtection="1">
      <alignment horizontal="center" vertical="center"/>
    </xf>
    <xf numFmtId="0" fontId="25" fillId="0" borderId="17" xfId="50" applyFont="1" applyBorder="1" applyAlignment="1" applyProtection="1">
      <alignment horizontal="center" vertical="center"/>
    </xf>
    <xf numFmtId="0" fontId="25" fillId="0" borderId="20" xfId="50" applyFont="1" applyBorder="1" applyAlignment="1" applyProtection="1">
      <alignment horizontal="center" vertical="center"/>
    </xf>
    <xf numFmtId="0" fontId="25" fillId="0" borderId="21" xfId="50" applyFont="1" applyBorder="1" applyAlignment="1" applyProtection="1">
      <alignment horizontal="justify" vertical="center"/>
    </xf>
    <xf numFmtId="0" fontId="25" fillId="0" borderId="0" xfId="50" applyFont="1" applyBorder="1" applyAlignment="1" applyProtection="1">
      <alignment horizontal="justify" vertical="center"/>
    </xf>
    <xf numFmtId="0" fontId="25" fillId="0" borderId="22" xfId="50" applyFont="1" applyBorder="1" applyAlignment="1" applyProtection="1">
      <alignment horizontal="justify" vertical="center"/>
    </xf>
    <xf numFmtId="0" fontId="25" fillId="0" borderId="23" xfId="50" applyFont="1" applyBorder="1" applyAlignment="1" applyProtection="1">
      <alignment horizontal="justify" vertical="center"/>
    </xf>
    <xf numFmtId="0" fontId="25" fillId="0" borderId="24" xfId="50" applyFont="1" applyBorder="1" applyAlignment="1" applyProtection="1">
      <alignment horizontal="justify" vertical="center"/>
    </xf>
    <xf numFmtId="0" fontId="25" fillId="0" borderId="25" xfId="50" applyFont="1" applyBorder="1" applyAlignment="1" applyProtection="1">
      <alignment horizontal="justify" vertical="center"/>
    </xf>
    <xf numFmtId="0" fontId="25" fillId="27" borderId="12" xfId="50" applyFont="1" applyFill="1" applyBorder="1" applyAlignment="1" applyProtection="1">
      <alignment horizontal="center" vertical="center" wrapText="1"/>
    </xf>
    <xf numFmtId="0" fontId="25" fillId="27" borderId="26" xfId="50" applyFont="1" applyFill="1" applyBorder="1" applyAlignment="1" applyProtection="1">
      <alignment horizontal="center" vertical="center" wrapText="1"/>
    </xf>
    <xf numFmtId="0" fontId="25" fillId="27" borderId="27" xfId="50" applyFont="1" applyFill="1" applyBorder="1" applyAlignment="1" applyProtection="1">
      <alignment horizontal="center" vertical="center" wrapText="1"/>
    </xf>
    <xf numFmtId="0" fontId="25" fillId="27" borderId="28" xfId="50" applyFont="1" applyFill="1" applyBorder="1" applyAlignment="1" applyProtection="1">
      <alignment horizontal="center" vertical="center" wrapText="1"/>
    </xf>
    <xf numFmtId="0" fontId="26" fillId="0" borderId="29" xfId="50" applyFont="1" applyBorder="1" applyAlignment="1" applyProtection="1">
      <alignment horizontal="right" vertical="center" wrapText="1"/>
    </xf>
    <xf numFmtId="0" fontId="26" fillId="0" borderId="30" xfId="50" applyFont="1" applyBorder="1" applyAlignment="1" applyProtection="1">
      <alignment horizontal="right" vertical="center" wrapText="1"/>
    </xf>
    <xf numFmtId="0" fontId="26" fillId="0" borderId="26" xfId="50" applyFont="1" applyBorder="1" applyAlignment="1" applyProtection="1">
      <alignment horizontal="right" vertical="center" wrapText="1"/>
    </xf>
    <xf numFmtId="0" fontId="25" fillId="0" borderId="30" xfId="50" applyFont="1" applyBorder="1" applyAlignment="1" applyProtection="1">
      <alignment horizontal="center" vertical="center" wrapText="1"/>
    </xf>
    <xf numFmtId="0" fontId="25" fillId="0" borderId="31" xfId="5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left" vertical="center"/>
    </xf>
    <xf numFmtId="0" fontId="26" fillId="0" borderId="40" xfId="0" applyFont="1" applyBorder="1" applyAlignment="1" applyProtection="1">
      <alignment horizontal="left" vertical="center"/>
    </xf>
    <xf numFmtId="0" fontId="26" fillId="0" borderId="19" xfId="0" applyFont="1" applyBorder="1" applyAlignment="1" applyProtection="1">
      <alignment horizontal="left" vertical="center"/>
    </xf>
    <xf numFmtId="0" fontId="26" fillId="0" borderId="52" xfId="0" applyFont="1" applyBorder="1" applyAlignment="1" applyProtection="1">
      <alignment horizontal="left" vertical="center"/>
    </xf>
    <xf numFmtId="0" fontId="25" fillId="0" borderId="30" xfId="50" applyFont="1" applyBorder="1" applyAlignment="1" applyProtection="1">
      <alignment horizontal="center" vertical="center"/>
    </xf>
    <xf numFmtId="0" fontId="25" fillId="0" borderId="31" xfId="50" applyFont="1" applyBorder="1" applyAlignment="1" applyProtection="1">
      <alignment horizontal="center" vertical="center"/>
    </xf>
    <xf numFmtId="0" fontId="26" fillId="0" borderId="29" xfId="50" applyFont="1" applyBorder="1" applyAlignment="1" applyProtection="1">
      <alignment horizontal="right" vertical="center"/>
    </xf>
    <xf numFmtId="0" fontId="26" fillId="0" borderId="30" xfId="50" applyFont="1" applyBorder="1" applyAlignment="1" applyProtection="1">
      <alignment horizontal="right" vertical="center"/>
    </xf>
    <xf numFmtId="0" fontId="26" fillId="0" borderId="26" xfId="50" applyFont="1" applyBorder="1" applyAlignment="1" applyProtection="1">
      <alignment horizontal="right" vertical="center"/>
    </xf>
    <xf numFmtId="0" fontId="25" fillId="0" borderId="32" xfId="50" applyFont="1" applyBorder="1" applyAlignment="1" applyProtection="1">
      <alignment horizontal="center" vertical="center" wrapText="1"/>
    </xf>
    <xf numFmtId="0" fontId="25" fillId="0" borderId="33" xfId="50" applyFont="1" applyBorder="1" applyAlignment="1" applyProtection="1">
      <alignment horizontal="justify" vertical="center" wrapText="1"/>
    </xf>
    <xf numFmtId="0" fontId="25" fillId="0" borderId="34" xfId="50" applyFont="1" applyBorder="1" applyAlignment="1" applyProtection="1">
      <alignment horizontal="justify" vertical="center" wrapText="1"/>
    </xf>
    <xf numFmtId="0" fontId="25" fillId="0" borderId="35" xfId="50" applyFont="1" applyBorder="1" applyAlignment="1" applyProtection="1">
      <alignment horizontal="justify" vertical="center" wrapText="1"/>
    </xf>
    <xf numFmtId="0" fontId="25" fillId="0" borderId="36" xfId="50" applyFont="1" applyBorder="1" applyAlignment="1" applyProtection="1">
      <alignment horizontal="justify" vertical="center" wrapText="1"/>
    </xf>
    <xf numFmtId="0" fontId="25" fillId="0" borderId="19" xfId="50" applyFont="1" applyBorder="1" applyAlignment="1" applyProtection="1">
      <alignment horizontal="justify" vertical="center" wrapText="1"/>
    </xf>
    <xf numFmtId="0" fontId="25" fillId="0" borderId="37" xfId="50" applyFont="1" applyBorder="1" applyAlignment="1" applyProtection="1">
      <alignment horizontal="justify" vertical="center" wrapText="1"/>
    </xf>
    <xf numFmtId="0" fontId="25" fillId="28" borderId="15" xfId="50" applyFont="1" applyFill="1" applyBorder="1" applyAlignment="1" applyProtection="1">
      <alignment horizontal="center" vertical="center"/>
    </xf>
    <xf numFmtId="0" fontId="25" fillId="28" borderId="22" xfId="50" applyFont="1" applyFill="1" applyBorder="1" applyAlignment="1" applyProtection="1">
      <alignment horizontal="center" vertical="center"/>
    </xf>
    <xf numFmtId="168" fontId="25" fillId="29" borderId="15" xfId="31" applyNumberFormat="1" applyFont="1" applyFill="1" applyBorder="1" applyAlignment="1" applyProtection="1">
      <alignment horizontal="center" vertical="center"/>
    </xf>
    <xf numFmtId="168" fontId="25" fillId="29" borderId="22" xfId="31" applyNumberFormat="1" applyFont="1" applyFill="1" applyBorder="1" applyAlignment="1" applyProtection="1">
      <alignment horizontal="center" vertical="center"/>
    </xf>
    <xf numFmtId="14" fontId="25" fillId="30" borderId="15" xfId="50" applyNumberFormat="1" applyFont="1" applyFill="1" applyBorder="1" applyAlignment="1" applyProtection="1">
      <alignment horizontal="center" vertical="center"/>
    </xf>
    <xf numFmtId="14" fontId="25" fillId="30" borderId="22" xfId="50" applyNumberFormat="1" applyFont="1" applyFill="1" applyBorder="1" applyAlignment="1" applyProtection="1">
      <alignment horizontal="center" vertical="center"/>
    </xf>
    <xf numFmtId="0" fontId="25" fillId="27" borderId="38" xfId="50" applyFont="1" applyFill="1" applyBorder="1" applyAlignment="1" applyProtection="1">
      <alignment horizontal="center" vertical="center"/>
    </xf>
    <xf numFmtId="0" fontId="25" fillId="27" borderId="26" xfId="50" applyFont="1" applyFill="1" applyBorder="1" applyAlignment="1" applyProtection="1">
      <alignment horizontal="center" vertical="center"/>
    </xf>
    <xf numFmtId="0" fontId="25" fillId="27" borderId="27" xfId="50" applyFont="1" applyFill="1" applyBorder="1" applyAlignment="1" applyProtection="1">
      <alignment horizontal="center" vertical="center"/>
    </xf>
    <xf numFmtId="0" fontId="25" fillId="27" borderId="28" xfId="50" applyFont="1" applyFill="1" applyBorder="1" applyAlignment="1" applyProtection="1">
      <alignment horizontal="center" vertical="center"/>
    </xf>
    <xf numFmtId="168" fontId="25" fillId="0" borderId="39" xfId="31" applyNumberFormat="1" applyFont="1" applyBorder="1" applyAlignment="1" applyProtection="1">
      <alignment horizontal="center" vertical="center"/>
    </xf>
    <xf numFmtId="168" fontId="25" fillId="0" borderId="35" xfId="31" applyNumberFormat="1" applyFont="1" applyBorder="1" applyAlignment="1" applyProtection="1">
      <alignment horizontal="center" vertical="center"/>
    </xf>
    <xf numFmtId="0" fontId="25" fillId="0" borderId="40" xfId="50" applyFont="1" applyBorder="1" applyAlignment="1" applyProtection="1">
      <alignment horizontal="center" vertical="center" wrapText="1"/>
    </xf>
    <xf numFmtId="0" fontId="25" fillId="0" borderId="37" xfId="50" applyFont="1" applyBorder="1" applyAlignment="1" applyProtection="1">
      <alignment horizontal="center" vertical="center" wrapText="1"/>
    </xf>
    <xf numFmtId="0" fontId="26" fillId="0" borderId="41" xfId="0" applyFont="1" applyBorder="1" applyAlignment="1" applyProtection="1">
      <alignment horizontal="left" vertical="center"/>
    </xf>
    <xf numFmtId="0" fontId="26" fillId="0" borderId="42" xfId="0" applyFont="1" applyBorder="1" applyAlignment="1" applyProtection="1">
      <alignment horizontal="left" vertical="center"/>
    </xf>
    <xf numFmtId="0" fontId="25" fillId="0" borderId="29" xfId="50" applyFont="1" applyBorder="1" applyAlignment="1" applyProtection="1">
      <alignment horizontal="center" vertical="center" wrapText="1"/>
    </xf>
    <xf numFmtId="0" fontId="25" fillId="31" borderId="27" xfId="50" applyFont="1" applyFill="1" applyBorder="1" applyAlignment="1" applyProtection="1">
      <alignment horizontal="center" vertical="center"/>
    </xf>
    <xf numFmtId="0" fontId="25" fillId="0" borderId="15" xfId="50" applyFont="1" applyBorder="1" applyAlignment="1" applyProtection="1">
      <alignment horizontal="center" vertical="center"/>
    </xf>
    <xf numFmtId="0" fontId="25" fillId="0" borderId="22" xfId="50" applyFont="1" applyBorder="1" applyAlignment="1" applyProtection="1">
      <alignment horizontal="center" vertical="center"/>
    </xf>
    <xf numFmtId="1" fontId="25" fillId="0" borderId="15" xfId="50" applyNumberFormat="1" applyFont="1" applyBorder="1" applyAlignment="1" applyProtection="1">
      <alignment horizontal="center" vertical="center"/>
    </xf>
    <xf numFmtId="1" fontId="25" fillId="0" borderId="22" xfId="50" applyNumberFormat="1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right" vertical="center"/>
      <protection locked="0"/>
    </xf>
    <xf numFmtId="0" fontId="25" fillId="32" borderId="29" xfId="0" applyFont="1" applyFill="1" applyBorder="1" applyAlignment="1" applyProtection="1">
      <alignment horizontal="right" vertical="center"/>
    </xf>
    <xf numFmtId="0" fontId="25" fillId="32" borderId="30" xfId="0" applyFont="1" applyFill="1" applyBorder="1" applyAlignment="1" applyProtection="1">
      <alignment horizontal="right" vertical="center"/>
    </xf>
    <xf numFmtId="0" fontId="25" fillId="32" borderId="26" xfId="0" applyFont="1" applyFill="1" applyBorder="1" applyAlignment="1" applyProtection="1">
      <alignment horizontal="right" vertical="center"/>
    </xf>
    <xf numFmtId="0" fontId="25" fillId="31" borderId="29" xfId="0" applyFont="1" applyFill="1" applyBorder="1" applyAlignment="1" applyProtection="1">
      <alignment horizontal="left" vertical="center"/>
    </xf>
    <xf numFmtId="0" fontId="25" fillId="31" borderId="30" xfId="0" applyFont="1" applyFill="1" applyBorder="1" applyAlignment="1" applyProtection="1">
      <alignment horizontal="left" vertical="center"/>
    </xf>
    <xf numFmtId="0" fontId="25" fillId="31" borderId="31" xfId="0" applyFont="1" applyFill="1" applyBorder="1" applyAlignment="1" applyProtection="1">
      <alignment horizontal="left" vertical="center"/>
    </xf>
    <xf numFmtId="0" fontId="26" fillId="0" borderId="39" xfId="0" applyFont="1" applyBorder="1" applyAlignment="1" applyProtection="1">
      <alignment horizontal="left" vertical="center"/>
    </xf>
    <xf numFmtId="0" fontId="26" fillId="0" borderId="34" xfId="0" applyFont="1" applyBorder="1" applyAlignment="1" applyProtection="1">
      <alignment horizontal="left" vertical="center"/>
    </xf>
    <xf numFmtId="0" fontId="26" fillId="0" borderId="48" xfId="0" applyFont="1" applyBorder="1" applyAlignment="1" applyProtection="1">
      <alignment horizontal="left" vertical="center"/>
    </xf>
    <xf numFmtId="0" fontId="25" fillId="32" borderId="38" xfId="50" applyFont="1" applyFill="1" applyBorder="1" applyAlignment="1" applyProtection="1">
      <alignment horizontal="right" vertical="center"/>
    </xf>
    <xf numFmtId="0" fontId="25" fillId="32" borderId="26" xfId="50" applyFont="1" applyFill="1" applyBorder="1" applyAlignment="1" applyProtection="1">
      <alignment horizontal="right" vertical="center"/>
    </xf>
    <xf numFmtId="0" fontId="25" fillId="32" borderId="27" xfId="50" applyFont="1" applyFill="1" applyBorder="1" applyAlignment="1" applyProtection="1">
      <alignment horizontal="right" vertical="center"/>
    </xf>
    <xf numFmtId="0" fontId="26" fillId="0" borderId="39" xfId="50" applyFont="1" applyBorder="1" applyAlignment="1" applyProtection="1">
      <alignment vertical="center"/>
    </xf>
    <xf numFmtId="0" fontId="26" fillId="0" borderId="34" xfId="50" applyFont="1" applyBorder="1" applyAlignment="1" applyProtection="1">
      <alignment vertical="center"/>
    </xf>
    <xf numFmtId="0" fontId="26" fillId="0" borderId="15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5" fillId="33" borderId="33" xfId="50" applyFont="1" applyFill="1" applyBorder="1" applyAlignment="1" applyProtection="1">
      <alignment horizontal="left" vertical="center"/>
    </xf>
    <xf numFmtId="0" fontId="25" fillId="33" borderId="34" xfId="50" applyFont="1" applyFill="1" applyBorder="1" applyAlignment="1" applyProtection="1">
      <alignment horizontal="left" vertical="center"/>
    </xf>
    <xf numFmtId="0" fontId="25" fillId="33" borderId="21" xfId="50" applyFont="1" applyFill="1" applyBorder="1" applyAlignment="1" applyProtection="1">
      <alignment horizontal="left" vertical="center"/>
    </xf>
    <xf numFmtId="0" fontId="25" fillId="33" borderId="0" xfId="50" applyFont="1" applyFill="1" applyBorder="1" applyAlignment="1" applyProtection="1">
      <alignment horizontal="left" vertical="center"/>
    </xf>
    <xf numFmtId="0" fontId="25" fillId="33" borderId="16" xfId="50" applyFont="1" applyFill="1" applyBorder="1" applyAlignment="1" applyProtection="1">
      <alignment horizontal="left" vertical="center"/>
    </xf>
    <xf numFmtId="0" fontId="25" fillId="32" borderId="29" xfId="50" applyFont="1" applyFill="1" applyBorder="1" applyAlignment="1" applyProtection="1">
      <alignment horizontal="right" vertical="center"/>
    </xf>
    <xf numFmtId="0" fontId="25" fillId="32" borderId="30" xfId="50" applyFont="1" applyFill="1" applyBorder="1" applyAlignment="1" applyProtection="1">
      <alignment horizontal="right" vertical="center"/>
    </xf>
    <xf numFmtId="0" fontId="26" fillId="0" borderId="40" xfId="50" applyFont="1" applyBorder="1" applyAlignment="1" applyProtection="1">
      <alignment horizontal="left" vertical="center"/>
    </xf>
    <xf numFmtId="0" fontId="26" fillId="0" borderId="19" xfId="50" applyFont="1" applyBorder="1" applyAlignment="1" applyProtection="1">
      <alignment horizontal="left" vertical="center"/>
    </xf>
    <xf numFmtId="0" fontId="45" fillId="0" borderId="39" xfId="0" applyFont="1" applyBorder="1" applyAlignment="1" applyProtection="1">
      <alignment horizontal="left" vertical="center"/>
    </xf>
    <xf numFmtId="0" fontId="45" fillId="0" borderId="34" xfId="0" applyFont="1" applyBorder="1" applyAlignment="1" applyProtection="1">
      <alignment horizontal="left" vertical="center"/>
    </xf>
    <xf numFmtId="0" fontId="26" fillId="0" borderId="39" xfId="50" applyFont="1" applyBorder="1" applyAlignment="1" applyProtection="1">
      <alignment horizontal="left" vertical="center"/>
    </xf>
    <xf numFmtId="0" fontId="26" fillId="0" borderId="34" xfId="50" applyFont="1" applyBorder="1" applyAlignment="1" applyProtection="1">
      <alignment horizontal="left" vertical="center"/>
    </xf>
    <xf numFmtId="0" fontId="26" fillId="0" borderId="15" xfId="50" applyFont="1" applyBorder="1" applyAlignment="1" applyProtection="1">
      <alignment horizontal="left" vertical="center"/>
    </xf>
    <xf numFmtId="0" fontId="26" fillId="0" borderId="0" xfId="50" applyFont="1" applyBorder="1" applyAlignment="1" applyProtection="1">
      <alignment horizontal="left" vertical="center"/>
    </xf>
    <xf numFmtId="0" fontId="25" fillId="32" borderId="38" xfId="0" applyFont="1" applyFill="1" applyBorder="1" applyAlignment="1" applyProtection="1">
      <alignment horizontal="right" vertical="center"/>
    </xf>
    <xf numFmtId="0" fontId="25" fillId="31" borderId="29" xfId="50" applyFont="1" applyFill="1" applyBorder="1" applyAlignment="1" applyProtection="1">
      <alignment horizontal="left" vertical="center"/>
    </xf>
    <xf numFmtId="0" fontId="25" fillId="31" borderId="30" xfId="50" applyFont="1" applyFill="1" applyBorder="1" applyAlignment="1" applyProtection="1">
      <alignment horizontal="left" vertical="center"/>
    </xf>
    <xf numFmtId="0" fontId="25" fillId="31" borderId="31" xfId="50" applyFont="1" applyFill="1" applyBorder="1" applyAlignment="1" applyProtection="1">
      <alignment horizontal="left" vertical="center"/>
    </xf>
    <xf numFmtId="0" fontId="45" fillId="0" borderId="15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vertical="center"/>
    </xf>
    <xf numFmtId="0" fontId="25" fillId="33" borderId="51" xfId="50" applyFont="1" applyFill="1" applyBorder="1" applyAlignment="1" applyProtection="1">
      <alignment horizontal="left" vertical="center"/>
    </xf>
    <xf numFmtId="0" fontId="25" fillId="33" borderId="19" xfId="50" applyFont="1" applyFill="1" applyBorder="1" applyAlignment="1" applyProtection="1">
      <alignment horizontal="left" vertical="center"/>
    </xf>
    <xf numFmtId="0" fontId="26" fillId="0" borderId="32" xfId="50" applyFont="1" applyBorder="1" applyAlignment="1" applyProtection="1">
      <alignment horizontal="left" vertical="center"/>
    </xf>
    <xf numFmtId="0" fontId="26" fillId="0" borderId="30" xfId="50" applyFont="1" applyBorder="1" applyAlignment="1" applyProtection="1">
      <alignment horizontal="left" vertical="center"/>
    </xf>
    <xf numFmtId="0" fontId="26" fillId="0" borderId="26" xfId="50" applyFont="1" applyBorder="1" applyAlignment="1" applyProtection="1">
      <alignment horizontal="left" vertical="center"/>
    </xf>
    <xf numFmtId="0" fontId="25" fillId="35" borderId="29" xfId="50" applyFont="1" applyFill="1" applyBorder="1" applyAlignment="1" applyProtection="1">
      <alignment horizontal="center" vertical="center"/>
    </xf>
    <xf numFmtId="0" fontId="25" fillId="35" borderId="30" xfId="50" applyFont="1" applyFill="1" applyBorder="1" applyAlignment="1" applyProtection="1">
      <alignment horizontal="center" vertical="center"/>
    </xf>
    <xf numFmtId="0" fontId="25" fillId="35" borderId="31" xfId="50" applyFont="1" applyFill="1" applyBorder="1" applyAlignment="1" applyProtection="1">
      <alignment horizontal="center" vertical="center"/>
    </xf>
    <xf numFmtId="0" fontId="25" fillId="36" borderId="0" xfId="50" applyFont="1" applyFill="1" applyBorder="1" applyAlignment="1" applyProtection="1">
      <alignment horizontal="left" vertical="center"/>
    </xf>
    <xf numFmtId="0" fontId="25" fillId="36" borderId="24" xfId="50" applyFont="1" applyFill="1" applyBorder="1" applyAlignment="1" applyProtection="1">
      <alignment horizontal="left" vertical="center"/>
    </xf>
    <xf numFmtId="0" fontId="25" fillId="0" borderId="40" xfId="50" applyFont="1" applyBorder="1" applyAlignment="1" applyProtection="1">
      <alignment horizontal="right" vertical="center"/>
    </xf>
    <xf numFmtId="0" fontId="25" fillId="0" borderId="19" xfId="50" applyFont="1" applyBorder="1" applyAlignment="1" applyProtection="1">
      <alignment horizontal="right" vertical="center"/>
    </xf>
    <xf numFmtId="0" fontId="25" fillId="0" borderId="15" xfId="50" applyFont="1" applyBorder="1" applyAlignment="1" applyProtection="1">
      <alignment horizontal="left" vertical="center"/>
    </xf>
    <xf numFmtId="0" fontId="25" fillId="0" borderId="0" xfId="50" applyFont="1" applyBorder="1" applyAlignment="1" applyProtection="1">
      <alignment horizontal="left" vertical="center"/>
    </xf>
    <xf numFmtId="0" fontId="25" fillId="33" borderId="48" xfId="50" applyFont="1" applyFill="1" applyBorder="1" applyAlignment="1" applyProtection="1">
      <alignment horizontal="left" vertical="center"/>
    </xf>
    <xf numFmtId="0" fontId="25" fillId="33" borderId="21" xfId="50" applyFont="1" applyFill="1" applyBorder="1" applyAlignment="1" applyProtection="1">
      <alignment horizontal="right" vertical="center"/>
    </xf>
    <xf numFmtId="0" fontId="25" fillId="33" borderId="0" xfId="50" applyFont="1" applyFill="1" applyBorder="1" applyAlignment="1" applyProtection="1">
      <alignment horizontal="right" vertical="center"/>
    </xf>
    <xf numFmtId="0" fontId="25" fillId="33" borderId="16" xfId="50" applyFont="1" applyFill="1" applyBorder="1" applyAlignment="1" applyProtection="1">
      <alignment horizontal="right" vertical="center"/>
    </xf>
    <xf numFmtId="0" fontId="25" fillId="33" borderId="52" xfId="50" applyFont="1" applyFill="1" applyBorder="1" applyAlignment="1" applyProtection="1">
      <alignment horizontal="left" vertical="center"/>
    </xf>
    <xf numFmtId="0" fontId="38" fillId="42" borderId="56" xfId="0" applyFont="1" applyFill="1" applyBorder="1" applyAlignment="1" applyProtection="1">
      <alignment horizontal="center" vertical="center"/>
    </xf>
    <xf numFmtId="0" fontId="38" fillId="42" borderId="58" xfId="0" applyFont="1" applyFill="1" applyBorder="1" applyAlignment="1" applyProtection="1">
      <alignment horizontal="center" vertical="center"/>
    </xf>
    <xf numFmtId="0" fontId="38" fillId="42" borderId="84" xfId="0" applyFont="1" applyFill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center" vertical="center" wrapText="1"/>
    </xf>
    <xf numFmtId="0" fontId="29" fillId="0" borderId="59" xfId="0" applyFont="1" applyBorder="1" applyAlignment="1" applyProtection="1">
      <alignment horizontal="center" vertical="center" wrapText="1"/>
    </xf>
    <xf numFmtId="0" fontId="29" fillId="0" borderId="67" xfId="0" applyFont="1" applyBorder="1" applyAlignment="1" applyProtection="1">
      <alignment horizontal="center" vertical="center" wrapText="1"/>
    </xf>
    <xf numFmtId="0" fontId="29" fillId="39" borderId="70" xfId="50" applyFont="1" applyFill="1" applyBorder="1" applyAlignment="1" applyProtection="1">
      <alignment horizontal="center" vertical="center"/>
    </xf>
    <xf numFmtId="0" fontId="29" fillId="39" borderId="24" xfId="50" applyFont="1" applyFill="1" applyBorder="1" applyAlignment="1" applyProtection="1">
      <alignment horizontal="center" vertical="center"/>
    </xf>
    <xf numFmtId="0" fontId="29" fillId="39" borderId="25" xfId="50" applyFont="1" applyFill="1" applyBorder="1" applyAlignment="1" applyProtection="1">
      <alignment horizontal="center" vertical="center"/>
    </xf>
    <xf numFmtId="0" fontId="31" fillId="0" borderId="56" xfId="33" applyFont="1" applyBorder="1" applyAlignment="1">
      <alignment horizontal="center" vertical="center" wrapText="1"/>
    </xf>
    <xf numFmtId="0" fontId="31" fillId="0" borderId="58" xfId="33" applyFont="1" applyBorder="1" applyAlignment="1">
      <alignment horizontal="center" vertical="center" wrapText="1"/>
    </xf>
    <xf numFmtId="0" fontId="31" fillId="0" borderId="57" xfId="33" applyFont="1" applyBorder="1" applyAlignment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3" fontId="29" fillId="41" borderId="82" xfId="46" applyNumberFormat="1" applyFont="1" applyFill="1" applyBorder="1" applyAlignment="1" applyProtection="1">
      <alignment horizontal="center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0" fontId="43" fillId="0" borderId="49" xfId="0" applyFont="1" applyFill="1" applyBorder="1" applyAlignment="1">
      <alignment horizontal="left" vertical="center" wrapText="1"/>
    </xf>
    <xf numFmtId="0" fontId="41" fillId="46" borderId="47" xfId="0" applyFont="1" applyFill="1" applyBorder="1" applyAlignment="1">
      <alignment horizontal="center" vertical="center" wrapText="1"/>
    </xf>
    <xf numFmtId="0" fontId="41" fillId="46" borderId="45" xfId="0" applyFont="1" applyFill="1" applyBorder="1" applyAlignment="1">
      <alignment horizontal="center" vertical="center" wrapText="1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3" zoomScaleNormal="100" zoomScaleSheetLayoutView="100" workbookViewId="0">
      <selection activeCell="B7" sqref="B7:B8"/>
    </sheetView>
  </sheetViews>
  <sheetFormatPr defaultColWidth="9.140625" defaultRowHeight="12.75" x14ac:dyDescent="0.2"/>
  <cols>
    <col min="1" max="1" width="33.42578125" style="125" customWidth="1"/>
    <col min="2" max="2" width="90.28515625" style="126" customWidth="1"/>
    <col min="3" max="9" width="9.140625" style="126"/>
    <col min="10" max="10" width="15.85546875" style="126" customWidth="1"/>
    <col min="11" max="16384" width="9.140625" style="126"/>
  </cols>
  <sheetData>
    <row r="1" spans="1:2" ht="12.75" customHeight="1" x14ac:dyDescent="0.2">
      <c r="A1" s="202" t="s">
        <v>216</v>
      </c>
      <c r="B1" s="203"/>
    </row>
    <row r="2" spans="1:2" ht="13.5" customHeight="1" thickBot="1" x14ac:dyDescent="0.25">
      <c r="A2" s="204"/>
      <c r="B2" s="205"/>
    </row>
    <row r="3" spans="1:2" ht="95.25" x14ac:dyDescent="0.2">
      <c r="A3" s="206" t="s">
        <v>217</v>
      </c>
      <c r="B3" s="127" t="s">
        <v>250</v>
      </c>
    </row>
    <row r="4" spans="1:2" ht="25.5" x14ac:dyDescent="0.2">
      <c r="A4" s="207"/>
      <c r="B4" s="127" t="s">
        <v>218</v>
      </c>
    </row>
    <row r="5" spans="1:2" ht="38.25" x14ac:dyDescent="0.2">
      <c r="A5" s="207"/>
      <c r="B5" s="128" t="s">
        <v>219</v>
      </c>
    </row>
    <row r="6" spans="1:2" ht="34.5" customHeight="1" x14ac:dyDescent="0.2">
      <c r="A6" s="207"/>
      <c r="B6" s="128" t="s">
        <v>220</v>
      </c>
    </row>
    <row r="7" spans="1:2" ht="30.75" customHeight="1" x14ac:dyDescent="0.2">
      <c r="A7" s="208" t="s">
        <v>221</v>
      </c>
      <c r="B7" s="210" t="s">
        <v>251</v>
      </c>
    </row>
    <row r="8" spans="1:2" ht="30.75" customHeight="1" x14ac:dyDescent="0.2">
      <c r="A8" s="209"/>
      <c r="B8" s="211"/>
    </row>
    <row r="9" spans="1:2" ht="60" customHeight="1" x14ac:dyDescent="0.2">
      <c r="A9" s="192" t="s">
        <v>222</v>
      </c>
      <c r="B9" s="194" t="s">
        <v>252</v>
      </c>
    </row>
    <row r="10" spans="1:2" ht="114.75" x14ac:dyDescent="0.2">
      <c r="A10" s="208" t="s">
        <v>243</v>
      </c>
      <c r="B10" s="194" t="s">
        <v>255</v>
      </c>
    </row>
    <row r="11" spans="1:2" ht="39" customHeight="1" x14ac:dyDescent="0.2">
      <c r="A11" s="206"/>
      <c r="B11" s="393" t="s">
        <v>256</v>
      </c>
    </row>
    <row r="12" spans="1:2" ht="12.75" customHeight="1" x14ac:dyDescent="0.2">
      <c r="A12" s="208" t="s">
        <v>2</v>
      </c>
      <c r="B12" s="212" t="s">
        <v>231</v>
      </c>
    </row>
    <row r="13" spans="1:2" ht="66.75" customHeight="1" x14ac:dyDescent="0.2">
      <c r="A13" s="209"/>
      <c r="B13" s="213"/>
    </row>
    <row r="14" spans="1:2" ht="41.25" customHeight="1" x14ac:dyDescent="0.2">
      <c r="A14" s="394" t="s">
        <v>223</v>
      </c>
      <c r="B14" s="195" t="s">
        <v>253</v>
      </c>
    </row>
    <row r="15" spans="1:2" ht="47.25" customHeight="1" x14ac:dyDescent="0.2">
      <c r="A15" s="395"/>
      <c r="B15" s="195" t="s">
        <v>254</v>
      </c>
    </row>
    <row r="16" spans="1:2" ht="78.75" customHeight="1" x14ac:dyDescent="0.2">
      <c r="A16" s="191" t="s">
        <v>175</v>
      </c>
      <c r="B16" s="129" t="s">
        <v>224</v>
      </c>
    </row>
    <row r="17" spans="1:10" ht="52.5" customHeight="1" x14ac:dyDescent="0.2">
      <c r="A17" s="192" t="s">
        <v>225</v>
      </c>
      <c r="B17" s="188" t="s">
        <v>172</v>
      </c>
      <c r="C17" s="123"/>
      <c r="D17" s="123"/>
      <c r="E17" s="123"/>
      <c r="F17" s="123"/>
      <c r="G17" s="123"/>
      <c r="H17" s="123"/>
      <c r="I17" s="130"/>
      <c r="J17" s="130"/>
    </row>
    <row r="18" spans="1:10" ht="15" customHeight="1" x14ac:dyDescent="0.2">
      <c r="A18" s="192" t="s">
        <v>173</v>
      </c>
      <c r="B18" s="189" t="s">
        <v>244</v>
      </c>
    </row>
    <row r="19" spans="1:10" ht="98.25" customHeight="1" x14ac:dyDescent="0.2">
      <c r="A19" s="192" t="s">
        <v>176</v>
      </c>
      <c r="B19" s="188" t="s">
        <v>174</v>
      </c>
    </row>
    <row r="20" spans="1:10" ht="105" customHeight="1" x14ac:dyDescent="0.2">
      <c r="A20" s="193" t="s">
        <v>177</v>
      </c>
      <c r="B20" s="131" t="s">
        <v>226</v>
      </c>
    </row>
    <row r="21" spans="1:10" ht="129.75" customHeight="1" thickBot="1" x14ac:dyDescent="0.25">
      <c r="A21" s="124" t="s">
        <v>227</v>
      </c>
      <c r="B21" s="132" t="s">
        <v>228</v>
      </c>
    </row>
    <row r="22" spans="1:10" ht="12.75" customHeight="1" x14ac:dyDescent="0.2">
      <c r="A22" s="196" t="s">
        <v>229</v>
      </c>
      <c r="B22" s="197"/>
    </row>
    <row r="23" spans="1:10" ht="12.75" customHeight="1" x14ac:dyDescent="0.2">
      <c r="A23" s="198" t="s">
        <v>230</v>
      </c>
      <c r="B23" s="199"/>
    </row>
    <row r="24" spans="1:10" ht="12.75" customHeight="1" x14ac:dyDescent="0.2">
      <c r="A24" s="198"/>
      <c r="B24" s="199"/>
    </row>
    <row r="25" spans="1:10" ht="12.75" customHeight="1" x14ac:dyDescent="0.2">
      <c r="A25" s="198"/>
      <c r="B25" s="199"/>
    </row>
    <row r="26" spans="1:10" ht="12.75" customHeight="1" x14ac:dyDescent="0.2">
      <c r="A26" s="198"/>
      <c r="B26" s="199"/>
    </row>
    <row r="27" spans="1:10" ht="12.75" customHeight="1" x14ac:dyDescent="0.2">
      <c r="A27" s="198"/>
      <c r="B27" s="199"/>
    </row>
    <row r="28" spans="1:10" ht="12.75" customHeight="1" x14ac:dyDescent="0.2">
      <c r="A28" s="198"/>
      <c r="B28" s="199"/>
    </row>
    <row r="29" spans="1:10" ht="12.75" customHeight="1" x14ac:dyDescent="0.2">
      <c r="A29" s="198"/>
      <c r="B29" s="199"/>
    </row>
    <row r="30" spans="1:10" ht="12.75" customHeight="1" x14ac:dyDescent="0.2">
      <c r="A30" s="198"/>
      <c r="B30" s="199"/>
    </row>
    <row r="31" spans="1:10" ht="12.75" customHeight="1" x14ac:dyDescent="0.2">
      <c r="A31" s="198"/>
      <c r="B31" s="199"/>
    </row>
    <row r="32" spans="1:10" ht="12.75" customHeight="1" x14ac:dyDescent="0.2">
      <c r="A32" s="198"/>
      <c r="B32" s="199"/>
    </row>
    <row r="33" spans="1:2" ht="13.5" customHeight="1" x14ac:dyDescent="0.2">
      <c r="A33" s="198"/>
      <c r="B33" s="199"/>
    </row>
    <row r="34" spans="1:2" ht="13.5" customHeight="1" thickBot="1" x14ac:dyDescent="0.25">
      <c r="A34" s="200"/>
      <c r="B34" s="201"/>
    </row>
  </sheetData>
  <mergeCells count="10">
    <mergeCell ref="A1:B2"/>
    <mergeCell ref="A3:A6"/>
    <mergeCell ref="A7:A8"/>
    <mergeCell ref="B7:B8"/>
    <mergeCell ref="A10:A11"/>
    <mergeCell ref="A12:A13"/>
    <mergeCell ref="B12:B13"/>
    <mergeCell ref="A14:A15"/>
    <mergeCell ref="A22:B22"/>
    <mergeCell ref="A23:B34"/>
  </mergeCells>
  <printOptions horizontalCentered="1" verticalCentered="1"/>
  <pageMargins left="0.51181102362204722" right="0.51181102362204722" top="1.3779527559055118" bottom="0.78740157480314965" header="1.1023622047244095" footer="0.51181102362204722"/>
  <pageSetup paperSize="9" scale="51" orientation="portrait" r:id="rId1"/>
  <headerFooter>
    <oddHeader>&amp;RPlanilha MODELO</oddHeader>
    <oddFooter>&amp;C&amp;A - Pg.&amp;P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46"/>
  <sheetViews>
    <sheetView view="pageBreakPreview" zoomScaleNormal="100" zoomScaleSheetLayoutView="100" workbookViewId="0">
      <selection sqref="A1:I46"/>
    </sheetView>
  </sheetViews>
  <sheetFormatPr defaultRowHeight="12.75" x14ac:dyDescent="0.2"/>
  <cols>
    <col min="1" max="1" width="50.85546875" style="101" bestFit="1" customWidth="1"/>
    <col min="2" max="2" width="11" style="101" customWidth="1"/>
    <col min="3" max="3" width="13.85546875" style="101" bestFit="1" customWidth="1"/>
    <col min="4" max="4" width="8.5703125" style="101" bestFit="1" customWidth="1"/>
    <col min="5" max="5" width="12.7109375" style="101" bestFit="1" customWidth="1"/>
    <col min="6" max="6" width="8.5703125" style="101" bestFit="1" customWidth="1"/>
    <col min="7" max="7" width="12.7109375" style="101" bestFit="1" customWidth="1"/>
    <col min="8" max="8" width="8.5703125" style="101" bestFit="1" customWidth="1"/>
    <col min="9" max="9" width="12.7109375" style="101" bestFit="1" customWidth="1"/>
    <col min="10" max="220" width="9.140625" style="101"/>
    <col min="221" max="221" width="13.5703125" style="101" customWidth="1"/>
    <col min="222" max="222" width="12.85546875" style="101" customWidth="1"/>
    <col min="223" max="223" width="15" style="101" customWidth="1"/>
    <col min="224" max="225" width="13.42578125" style="101" customWidth="1"/>
    <col min="226" max="476" width="9.140625" style="101"/>
    <col min="477" max="477" width="13.5703125" style="101" customWidth="1"/>
    <col min="478" max="478" width="12.85546875" style="101" customWidth="1"/>
    <col min="479" max="479" width="15" style="101" customWidth="1"/>
    <col min="480" max="481" width="13.42578125" style="101" customWidth="1"/>
    <col min="482" max="732" width="9.140625" style="101"/>
    <col min="733" max="733" width="13.5703125" style="101" customWidth="1"/>
    <col min="734" max="734" width="12.85546875" style="101" customWidth="1"/>
    <col min="735" max="735" width="15" style="101" customWidth="1"/>
    <col min="736" max="737" width="13.42578125" style="101" customWidth="1"/>
    <col min="738" max="988" width="9.140625" style="101"/>
    <col min="989" max="989" width="13.5703125" style="101" customWidth="1"/>
    <col min="990" max="990" width="12.85546875" style="101" customWidth="1"/>
    <col min="991" max="991" width="15" style="101" customWidth="1"/>
    <col min="992" max="993" width="13.42578125" style="101" customWidth="1"/>
    <col min="994" max="1244" width="9.140625" style="101"/>
    <col min="1245" max="1245" width="13.5703125" style="101" customWidth="1"/>
    <col min="1246" max="1246" width="12.85546875" style="101" customWidth="1"/>
    <col min="1247" max="1247" width="15" style="101" customWidth="1"/>
    <col min="1248" max="1249" width="13.42578125" style="101" customWidth="1"/>
    <col min="1250" max="1500" width="9.140625" style="101"/>
    <col min="1501" max="1501" width="13.5703125" style="101" customWidth="1"/>
    <col min="1502" max="1502" width="12.85546875" style="101" customWidth="1"/>
    <col min="1503" max="1503" width="15" style="101" customWidth="1"/>
    <col min="1504" max="1505" width="13.42578125" style="101" customWidth="1"/>
    <col min="1506" max="1756" width="9.140625" style="101"/>
    <col min="1757" max="1757" width="13.5703125" style="101" customWidth="1"/>
    <col min="1758" max="1758" width="12.85546875" style="101" customWidth="1"/>
    <col min="1759" max="1759" width="15" style="101" customWidth="1"/>
    <col min="1760" max="1761" width="13.42578125" style="101" customWidth="1"/>
    <col min="1762" max="2012" width="9.140625" style="101"/>
    <col min="2013" max="2013" width="13.5703125" style="101" customWidth="1"/>
    <col min="2014" max="2014" width="12.85546875" style="101" customWidth="1"/>
    <col min="2015" max="2015" width="15" style="101" customWidth="1"/>
    <col min="2016" max="2017" width="13.42578125" style="101" customWidth="1"/>
    <col min="2018" max="2268" width="9.140625" style="101"/>
    <col min="2269" max="2269" width="13.5703125" style="101" customWidth="1"/>
    <col min="2270" max="2270" width="12.85546875" style="101" customWidth="1"/>
    <col min="2271" max="2271" width="15" style="101" customWidth="1"/>
    <col min="2272" max="2273" width="13.42578125" style="101" customWidth="1"/>
    <col min="2274" max="2524" width="9.140625" style="101"/>
    <col min="2525" max="2525" width="13.5703125" style="101" customWidth="1"/>
    <col min="2526" max="2526" width="12.85546875" style="101" customWidth="1"/>
    <col min="2527" max="2527" width="15" style="101" customWidth="1"/>
    <col min="2528" max="2529" width="13.42578125" style="101" customWidth="1"/>
    <col min="2530" max="2780" width="9.140625" style="101"/>
    <col min="2781" max="2781" width="13.5703125" style="101" customWidth="1"/>
    <col min="2782" max="2782" width="12.85546875" style="101" customWidth="1"/>
    <col min="2783" max="2783" width="15" style="101" customWidth="1"/>
    <col min="2784" max="2785" width="13.42578125" style="101" customWidth="1"/>
    <col min="2786" max="3036" width="9.140625" style="101"/>
    <col min="3037" max="3037" width="13.5703125" style="101" customWidth="1"/>
    <col min="3038" max="3038" width="12.85546875" style="101" customWidth="1"/>
    <col min="3039" max="3039" width="15" style="101" customWidth="1"/>
    <col min="3040" max="3041" width="13.42578125" style="101" customWidth="1"/>
    <col min="3042" max="3292" width="9.140625" style="101"/>
    <col min="3293" max="3293" width="13.5703125" style="101" customWidth="1"/>
    <col min="3294" max="3294" width="12.85546875" style="101" customWidth="1"/>
    <col min="3295" max="3295" width="15" style="101" customWidth="1"/>
    <col min="3296" max="3297" width="13.42578125" style="101" customWidth="1"/>
    <col min="3298" max="3548" width="9.140625" style="101"/>
    <col min="3549" max="3549" width="13.5703125" style="101" customWidth="1"/>
    <col min="3550" max="3550" width="12.85546875" style="101" customWidth="1"/>
    <col min="3551" max="3551" width="15" style="101" customWidth="1"/>
    <col min="3552" max="3553" width="13.42578125" style="101" customWidth="1"/>
    <col min="3554" max="3804" width="9.140625" style="101"/>
    <col min="3805" max="3805" width="13.5703125" style="101" customWidth="1"/>
    <col min="3806" max="3806" width="12.85546875" style="101" customWidth="1"/>
    <col min="3807" max="3807" width="15" style="101" customWidth="1"/>
    <col min="3808" max="3809" width="13.42578125" style="101" customWidth="1"/>
    <col min="3810" max="4060" width="9.140625" style="101"/>
    <col min="4061" max="4061" width="13.5703125" style="101" customWidth="1"/>
    <col min="4062" max="4062" width="12.85546875" style="101" customWidth="1"/>
    <col min="4063" max="4063" width="15" style="101" customWidth="1"/>
    <col min="4064" max="4065" width="13.42578125" style="101" customWidth="1"/>
    <col min="4066" max="4316" width="9.140625" style="101"/>
    <col min="4317" max="4317" width="13.5703125" style="101" customWidth="1"/>
    <col min="4318" max="4318" width="12.85546875" style="101" customWidth="1"/>
    <col min="4319" max="4319" width="15" style="101" customWidth="1"/>
    <col min="4320" max="4321" width="13.42578125" style="101" customWidth="1"/>
    <col min="4322" max="4572" width="9.140625" style="101"/>
    <col min="4573" max="4573" width="13.5703125" style="101" customWidth="1"/>
    <col min="4574" max="4574" width="12.85546875" style="101" customWidth="1"/>
    <col min="4575" max="4575" width="15" style="101" customWidth="1"/>
    <col min="4576" max="4577" width="13.42578125" style="101" customWidth="1"/>
    <col min="4578" max="4828" width="9.140625" style="101"/>
    <col min="4829" max="4829" width="13.5703125" style="101" customWidth="1"/>
    <col min="4830" max="4830" width="12.85546875" style="101" customWidth="1"/>
    <col min="4831" max="4831" width="15" style="101" customWidth="1"/>
    <col min="4832" max="4833" width="13.42578125" style="101" customWidth="1"/>
    <col min="4834" max="5084" width="9.140625" style="101"/>
    <col min="5085" max="5085" width="13.5703125" style="101" customWidth="1"/>
    <col min="5086" max="5086" width="12.85546875" style="101" customWidth="1"/>
    <col min="5087" max="5087" width="15" style="101" customWidth="1"/>
    <col min="5088" max="5089" width="13.42578125" style="101" customWidth="1"/>
    <col min="5090" max="5340" width="9.140625" style="101"/>
    <col min="5341" max="5341" width="13.5703125" style="101" customWidth="1"/>
    <col min="5342" max="5342" width="12.85546875" style="101" customWidth="1"/>
    <col min="5343" max="5343" width="15" style="101" customWidth="1"/>
    <col min="5344" max="5345" width="13.42578125" style="101" customWidth="1"/>
    <col min="5346" max="5596" width="9.140625" style="101"/>
    <col min="5597" max="5597" width="13.5703125" style="101" customWidth="1"/>
    <col min="5598" max="5598" width="12.85546875" style="101" customWidth="1"/>
    <col min="5599" max="5599" width="15" style="101" customWidth="1"/>
    <col min="5600" max="5601" width="13.42578125" style="101" customWidth="1"/>
    <col min="5602" max="5852" width="9.140625" style="101"/>
    <col min="5853" max="5853" width="13.5703125" style="101" customWidth="1"/>
    <col min="5854" max="5854" width="12.85546875" style="101" customWidth="1"/>
    <col min="5855" max="5855" width="15" style="101" customWidth="1"/>
    <col min="5856" max="5857" width="13.42578125" style="101" customWidth="1"/>
    <col min="5858" max="6108" width="9.140625" style="101"/>
    <col min="6109" max="6109" width="13.5703125" style="101" customWidth="1"/>
    <col min="6110" max="6110" width="12.85546875" style="101" customWidth="1"/>
    <col min="6111" max="6111" width="15" style="101" customWidth="1"/>
    <col min="6112" max="6113" width="13.42578125" style="101" customWidth="1"/>
    <col min="6114" max="6364" width="9.140625" style="101"/>
    <col min="6365" max="6365" width="13.5703125" style="101" customWidth="1"/>
    <col min="6366" max="6366" width="12.85546875" style="101" customWidth="1"/>
    <col min="6367" max="6367" width="15" style="101" customWidth="1"/>
    <col min="6368" max="6369" width="13.42578125" style="101" customWidth="1"/>
    <col min="6370" max="6620" width="9.140625" style="101"/>
    <col min="6621" max="6621" width="13.5703125" style="101" customWidth="1"/>
    <col min="6622" max="6622" width="12.85546875" style="101" customWidth="1"/>
    <col min="6623" max="6623" width="15" style="101" customWidth="1"/>
    <col min="6624" max="6625" width="13.42578125" style="101" customWidth="1"/>
    <col min="6626" max="6876" width="9.140625" style="101"/>
    <col min="6877" max="6877" width="13.5703125" style="101" customWidth="1"/>
    <col min="6878" max="6878" width="12.85546875" style="101" customWidth="1"/>
    <col min="6879" max="6879" width="15" style="101" customWidth="1"/>
    <col min="6880" max="6881" width="13.42578125" style="101" customWidth="1"/>
    <col min="6882" max="7132" width="9.140625" style="101"/>
    <col min="7133" max="7133" width="13.5703125" style="101" customWidth="1"/>
    <col min="7134" max="7134" width="12.85546875" style="101" customWidth="1"/>
    <col min="7135" max="7135" width="15" style="101" customWidth="1"/>
    <col min="7136" max="7137" width="13.42578125" style="101" customWidth="1"/>
    <col min="7138" max="7388" width="9.140625" style="101"/>
    <col min="7389" max="7389" width="13.5703125" style="101" customWidth="1"/>
    <col min="7390" max="7390" width="12.85546875" style="101" customWidth="1"/>
    <col min="7391" max="7391" width="15" style="101" customWidth="1"/>
    <col min="7392" max="7393" width="13.42578125" style="101" customWidth="1"/>
    <col min="7394" max="7644" width="9.140625" style="101"/>
    <col min="7645" max="7645" width="13.5703125" style="101" customWidth="1"/>
    <col min="7646" max="7646" width="12.85546875" style="101" customWidth="1"/>
    <col min="7647" max="7647" width="15" style="101" customWidth="1"/>
    <col min="7648" max="7649" width="13.42578125" style="101" customWidth="1"/>
    <col min="7650" max="7900" width="9.140625" style="101"/>
    <col min="7901" max="7901" width="13.5703125" style="101" customWidth="1"/>
    <col min="7902" max="7902" width="12.85546875" style="101" customWidth="1"/>
    <col min="7903" max="7903" width="15" style="101" customWidth="1"/>
    <col min="7904" max="7905" width="13.42578125" style="101" customWidth="1"/>
    <col min="7906" max="8156" width="9.140625" style="101"/>
    <col min="8157" max="8157" width="13.5703125" style="101" customWidth="1"/>
    <col min="8158" max="8158" width="12.85546875" style="101" customWidth="1"/>
    <col min="8159" max="8159" width="15" style="101" customWidth="1"/>
    <col min="8160" max="8161" width="13.42578125" style="101" customWidth="1"/>
    <col min="8162" max="8412" width="9.140625" style="101"/>
    <col min="8413" max="8413" width="13.5703125" style="101" customWidth="1"/>
    <col min="8414" max="8414" width="12.85546875" style="101" customWidth="1"/>
    <col min="8415" max="8415" width="15" style="101" customWidth="1"/>
    <col min="8416" max="8417" width="13.42578125" style="101" customWidth="1"/>
    <col min="8418" max="8668" width="9.140625" style="101"/>
    <col min="8669" max="8669" width="13.5703125" style="101" customWidth="1"/>
    <col min="8670" max="8670" width="12.85546875" style="101" customWidth="1"/>
    <col min="8671" max="8671" width="15" style="101" customWidth="1"/>
    <col min="8672" max="8673" width="13.42578125" style="101" customWidth="1"/>
    <col min="8674" max="8924" width="9.140625" style="101"/>
    <col min="8925" max="8925" width="13.5703125" style="101" customWidth="1"/>
    <col min="8926" max="8926" width="12.85546875" style="101" customWidth="1"/>
    <col min="8927" max="8927" width="15" style="101" customWidth="1"/>
    <col min="8928" max="8929" width="13.42578125" style="101" customWidth="1"/>
    <col min="8930" max="9180" width="9.140625" style="101"/>
    <col min="9181" max="9181" width="13.5703125" style="101" customWidth="1"/>
    <col min="9182" max="9182" width="12.85546875" style="101" customWidth="1"/>
    <col min="9183" max="9183" width="15" style="101" customWidth="1"/>
    <col min="9184" max="9185" width="13.42578125" style="101" customWidth="1"/>
    <col min="9186" max="9436" width="9.140625" style="101"/>
    <col min="9437" max="9437" width="13.5703125" style="101" customWidth="1"/>
    <col min="9438" max="9438" width="12.85546875" style="101" customWidth="1"/>
    <col min="9439" max="9439" width="15" style="101" customWidth="1"/>
    <col min="9440" max="9441" width="13.42578125" style="101" customWidth="1"/>
    <col min="9442" max="9692" width="9.140625" style="101"/>
    <col min="9693" max="9693" width="13.5703125" style="101" customWidth="1"/>
    <col min="9694" max="9694" width="12.85546875" style="101" customWidth="1"/>
    <col min="9695" max="9695" width="15" style="101" customWidth="1"/>
    <col min="9696" max="9697" width="13.42578125" style="101" customWidth="1"/>
    <col min="9698" max="9948" width="9.140625" style="101"/>
    <col min="9949" max="9949" width="13.5703125" style="101" customWidth="1"/>
    <col min="9950" max="9950" width="12.85546875" style="101" customWidth="1"/>
    <col min="9951" max="9951" width="15" style="101" customWidth="1"/>
    <col min="9952" max="9953" width="13.42578125" style="101" customWidth="1"/>
    <col min="9954" max="10204" width="9.140625" style="101"/>
    <col min="10205" max="10205" width="13.5703125" style="101" customWidth="1"/>
    <col min="10206" max="10206" width="12.85546875" style="101" customWidth="1"/>
    <col min="10207" max="10207" width="15" style="101" customWidth="1"/>
    <col min="10208" max="10209" width="13.42578125" style="101" customWidth="1"/>
    <col min="10210" max="10460" width="9.140625" style="101"/>
    <col min="10461" max="10461" width="13.5703125" style="101" customWidth="1"/>
    <col min="10462" max="10462" width="12.85546875" style="101" customWidth="1"/>
    <col min="10463" max="10463" width="15" style="101" customWidth="1"/>
    <col min="10464" max="10465" width="13.42578125" style="101" customWidth="1"/>
    <col min="10466" max="10716" width="9.140625" style="101"/>
    <col min="10717" max="10717" width="13.5703125" style="101" customWidth="1"/>
    <col min="10718" max="10718" width="12.85546875" style="101" customWidth="1"/>
    <col min="10719" max="10719" width="15" style="101" customWidth="1"/>
    <col min="10720" max="10721" width="13.42578125" style="101" customWidth="1"/>
    <col min="10722" max="10972" width="9.140625" style="101"/>
    <col min="10973" max="10973" width="13.5703125" style="101" customWidth="1"/>
    <col min="10974" max="10974" width="12.85546875" style="101" customWidth="1"/>
    <col min="10975" max="10975" width="15" style="101" customWidth="1"/>
    <col min="10976" max="10977" width="13.42578125" style="101" customWidth="1"/>
    <col min="10978" max="11228" width="9.140625" style="101"/>
    <col min="11229" max="11229" width="13.5703125" style="101" customWidth="1"/>
    <col min="11230" max="11230" width="12.85546875" style="101" customWidth="1"/>
    <col min="11231" max="11231" width="15" style="101" customWidth="1"/>
    <col min="11232" max="11233" width="13.42578125" style="101" customWidth="1"/>
    <col min="11234" max="11484" width="9.140625" style="101"/>
    <col min="11485" max="11485" width="13.5703125" style="101" customWidth="1"/>
    <col min="11486" max="11486" width="12.85546875" style="101" customWidth="1"/>
    <col min="11487" max="11487" width="15" style="101" customWidth="1"/>
    <col min="11488" max="11489" width="13.42578125" style="101" customWidth="1"/>
    <col min="11490" max="11740" width="9.140625" style="101"/>
    <col min="11741" max="11741" width="13.5703125" style="101" customWidth="1"/>
    <col min="11742" max="11742" width="12.85546875" style="101" customWidth="1"/>
    <col min="11743" max="11743" width="15" style="101" customWidth="1"/>
    <col min="11744" max="11745" width="13.42578125" style="101" customWidth="1"/>
    <col min="11746" max="11996" width="9.140625" style="101"/>
    <col min="11997" max="11997" width="13.5703125" style="101" customWidth="1"/>
    <col min="11998" max="11998" width="12.85546875" style="101" customWidth="1"/>
    <col min="11999" max="11999" width="15" style="101" customWidth="1"/>
    <col min="12000" max="12001" width="13.42578125" style="101" customWidth="1"/>
    <col min="12002" max="12252" width="9.140625" style="101"/>
    <col min="12253" max="12253" width="13.5703125" style="101" customWidth="1"/>
    <col min="12254" max="12254" width="12.85546875" style="101" customWidth="1"/>
    <col min="12255" max="12255" width="15" style="101" customWidth="1"/>
    <col min="12256" max="12257" width="13.42578125" style="101" customWidth="1"/>
    <col min="12258" max="12508" width="9.140625" style="101"/>
    <col min="12509" max="12509" width="13.5703125" style="101" customWidth="1"/>
    <col min="12510" max="12510" width="12.85546875" style="101" customWidth="1"/>
    <col min="12511" max="12511" width="15" style="101" customWidth="1"/>
    <col min="12512" max="12513" width="13.42578125" style="101" customWidth="1"/>
    <col min="12514" max="12764" width="9.140625" style="101"/>
    <col min="12765" max="12765" width="13.5703125" style="101" customWidth="1"/>
    <col min="12766" max="12766" width="12.85546875" style="101" customWidth="1"/>
    <col min="12767" max="12767" width="15" style="101" customWidth="1"/>
    <col min="12768" max="12769" width="13.42578125" style="101" customWidth="1"/>
    <col min="12770" max="13020" width="9.140625" style="101"/>
    <col min="13021" max="13021" width="13.5703125" style="101" customWidth="1"/>
    <col min="13022" max="13022" width="12.85546875" style="101" customWidth="1"/>
    <col min="13023" max="13023" width="15" style="101" customWidth="1"/>
    <col min="13024" max="13025" width="13.42578125" style="101" customWidth="1"/>
    <col min="13026" max="13276" width="9.140625" style="101"/>
    <col min="13277" max="13277" width="13.5703125" style="101" customWidth="1"/>
    <col min="13278" max="13278" width="12.85546875" style="101" customWidth="1"/>
    <col min="13279" max="13279" width="15" style="101" customWidth="1"/>
    <col min="13280" max="13281" width="13.42578125" style="101" customWidth="1"/>
    <col min="13282" max="13532" width="9.140625" style="101"/>
    <col min="13533" max="13533" width="13.5703125" style="101" customWidth="1"/>
    <col min="13534" max="13534" width="12.85546875" style="101" customWidth="1"/>
    <col min="13535" max="13535" width="15" style="101" customWidth="1"/>
    <col min="13536" max="13537" width="13.42578125" style="101" customWidth="1"/>
    <col min="13538" max="13788" width="9.140625" style="101"/>
    <col min="13789" max="13789" width="13.5703125" style="101" customWidth="1"/>
    <col min="13790" max="13790" width="12.85546875" style="101" customWidth="1"/>
    <col min="13791" max="13791" width="15" style="101" customWidth="1"/>
    <col min="13792" max="13793" width="13.42578125" style="101" customWidth="1"/>
    <col min="13794" max="14044" width="9.140625" style="101"/>
    <col min="14045" max="14045" width="13.5703125" style="101" customWidth="1"/>
    <col min="14046" max="14046" width="12.85546875" style="101" customWidth="1"/>
    <col min="14047" max="14047" width="15" style="101" customWidth="1"/>
    <col min="14048" max="14049" width="13.42578125" style="101" customWidth="1"/>
    <col min="14050" max="14300" width="9.140625" style="101"/>
    <col min="14301" max="14301" width="13.5703125" style="101" customWidth="1"/>
    <col min="14302" max="14302" width="12.85546875" style="101" customWidth="1"/>
    <col min="14303" max="14303" width="15" style="101" customWidth="1"/>
    <col min="14304" max="14305" width="13.42578125" style="101" customWidth="1"/>
    <col min="14306" max="14556" width="9.140625" style="101"/>
    <col min="14557" max="14557" width="13.5703125" style="101" customWidth="1"/>
    <col min="14558" max="14558" width="12.85546875" style="101" customWidth="1"/>
    <col min="14559" max="14559" width="15" style="101" customWidth="1"/>
    <col min="14560" max="14561" width="13.42578125" style="101" customWidth="1"/>
    <col min="14562" max="14812" width="9.140625" style="101"/>
    <col min="14813" max="14813" width="13.5703125" style="101" customWidth="1"/>
    <col min="14814" max="14814" width="12.85546875" style="101" customWidth="1"/>
    <col min="14815" max="14815" width="15" style="101" customWidth="1"/>
    <col min="14816" max="14817" width="13.42578125" style="101" customWidth="1"/>
    <col min="14818" max="15068" width="9.140625" style="101"/>
    <col min="15069" max="15069" width="13.5703125" style="101" customWidth="1"/>
    <col min="15070" max="15070" width="12.85546875" style="101" customWidth="1"/>
    <col min="15071" max="15071" width="15" style="101" customWidth="1"/>
    <col min="15072" max="15073" width="13.42578125" style="101" customWidth="1"/>
    <col min="15074" max="15324" width="9.140625" style="101"/>
    <col min="15325" max="15325" width="13.5703125" style="101" customWidth="1"/>
    <col min="15326" max="15326" width="12.85546875" style="101" customWidth="1"/>
    <col min="15327" max="15327" width="15" style="101" customWidth="1"/>
    <col min="15328" max="15329" width="13.42578125" style="101" customWidth="1"/>
    <col min="15330" max="15580" width="9.140625" style="101"/>
    <col min="15581" max="15581" width="13.5703125" style="101" customWidth="1"/>
    <col min="15582" max="15582" width="12.85546875" style="101" customWidth="1"/>
    <col min="15583" max="15583" width="15" style="101" customWidth="1"/>
    <col min="15584" max="15585" width="13.42578125" style="101" customWidth="1"/>
    <col min="15586" max="15836" width="9.140625" style="101"/>
    <col min="15837" max="15837" width="13.5703125" style="101" customWidth="1"/>
    <col min="15838" max="15838" width="12.85546875" style="101" customWidth="1"/>
    <col min="15839" max="15839" width="15" style="101" customWidth="1"/>
    <col min="15840" max="15841" width="13.42578125" style="101" customWidth="1"/>
    <col min="15842" max="16092" width="9.140625" style="101"/>
    <col min="16093" max="16093" width="13.5703125" style="101" customWidth="1"/>
    <col min="16094" max="16094" width="12.85546875" style="101" customWidth="1"/>
    <col min="16095" max="16095" width="15" style="101" customWidth="1"/>
    <col min="16096" max="16097" width="13.42578125" style="101" customWidth="1"/>
    <col min="16098" max="16384" width="9.140625" style="101"/>
  </cols>
  <sheetData>
    <row r="1" spans="1:9" ht="33" customHeight="1" x14ac:dyDescent="0.2">
      <c r="A1" s="216" t="s">
        <v>245</v>
      </c>
      <c r="B1" s="217"/>
      <c r="C1" s="217"/>
      <c r="D1" s="217"/>
      <c r="E1" s="217"/>
      <c r="F1" s="217"/>
      <c r="G1" s="217"/>
      <c r="H1" s="217"/>
      <c r="I1" s="218"/>
    </row>
    <row r="2" spans="1:9" s="102" customFormat="1" x14ac:dyDescent="0.2">
      <c r="A2" s="219" t="s">
        <v>178</v>
      </c>
      <c r="B2" s="220"/>
      <c r="C2" s="220"/>
      <c r="D2" s="220"/>
      <c r="E2" s="220"/>
      <c r="F2" s="220"/>
      <c r="G2" s="220"/>
      <c r="H2" s="220"/>
      <c r="I2" s="221"/>
    </row>
    <row r="3" spans="1:9" s="102" customFormat="1" ht="26.25" customHeight="1" thickBot="1" x14ac:dyDescent="0.25">
      <c r="A3" s="222" t="s">
        <v>179</v>
      </c>
      <c r="B3" s="223"/>
      <c r="C3" s="223"/>
      <c r="D3" s="223"/>
      <c r="E3" s="223"/>
      <c r="F3" s="223"/>
      <c r="G3" s="223"/>
      <c r="H3" s="223"/>
      <c r="I3" s="224"/>
    </row>
    <row r="4" spans="1:9" s="105" customFormat="1" ht="13.5" customHeight="1" x14ac:dyDescent="0.2">
      <c r="A4" s="252" t="s">
        <v>208</v>
      </c>
      <c r="B4" s="253" t="s">
        <v>138</v>
      </c>
      <c r="C4" s="254" t="s">
        <v>139</v>
      </c>
      <c r="D4" s="214" t="s">
        <v>232</v>
      </c>
      <c r="E4" s="215"/>
      <c r="F4" s="214" t="s">
        <v>233</v>
      </c>
      <c r="G4" s="215"/>
      <c r="H4" s="214" t="s">
        <v>234</v>
      </c>
      <c r="I4" s="215"/>
    </row>
    <row r="5" spans="1:9" s="105" customFormat="1" ht="14.25" thickBot="1" x14ac:dyDescent="0.25">
      <c r="A5" s="226"/>
      <c r="B5" s="228"/>
      <c r="C5" s="230"/>
      <c r="D5" s="104" t="s">
        <v>140</v>
      </c>
      <c r="E5" s="148" t="s">
        <v>141</v>
      </c>
      <c r="F5" s="104" t="s">
        <v>140</v>
      </c>
      <c r="G5" s="148" t="s">
        <v>141</v>
      </c>
      <c r="H5" s="104" t="s">
        <v>140</v>
      </c>
      <c r="I5" s="176" t="s">
        <v>141</v>
      </c>
    </row>
    <row r="6" spans="1:9" s="105" customFormat="1" ht="16.5" x14ac:dyDescent="0.2">
      <c r="A6" s="164" t="s">
        <v>193</v>
      </c>
      <c r="B6" s="165">
        <v>30</v>
      </c>
      <c r="C6" s="166">
        <v>0</v>
      </c>
      <c r="D6" s="165">
        <v>4</v>
      </c>
      <c r="E6" s="177">
        <f t="shared" ref="E6:E19" si="0">ROUND((C6*D6)/B6,2)</f>
        <v>0</v>
      </c>
      <c r="F6" s="165">
        <v>4</v>
      </c>
      <c r="G6" s="177">
        <f t="shared" ref="G6:G13" si="1">ROUND((E6*F6)/D6,2)</f>
        <v>0</v>
      </c>
      <c r="H6" s="165">
        <v>4</v>
      </c>
      <c r="I6" s="178">
        <f t="shared" ref="I6:I13" si="2">ROUND((G6*H6)/F6,2)</f>
        <v>0</v>
      </c>
    </row>
    <row r="7" spans="1:9" s="105" customFormat="1" ht="16.5" x14ac:dyDescent="0.2">
      <c r="A7" s="167" t="s">
        <v>194</v>
      </c>
      <c r="B7" s="165">
        <v>30</v>
      </c>
      <c r="C7" s="166">
        <v>0</v>
      </c>
      <c r="D7" s="165">
        <v>4</v>
      </c>
      <c r="E7" s="177">
        <f t="shared" si="0"/>
        <v>0</v>
      </c>
      <c r="F7" s="165">
        <v>4</v>
      </c>
      <c r="G7" s="177">
        <f t="shared" si="1"/>
        <v>0</v>
      </c>
      <c r="H7" s="165">
        <v>4</v>
      </c>
      <c r="I7" s="178">
        <f t="shared" si="2"/>
        <v>0</v>
      </c>
    </row>
    <row r="8" spans="1:9" s="105" customFormat="1" ht="16.5" x14ac:dyDescent="0.2">
      <c r="A8" s="167" t="s">
        <v>195</v>
      </c>
      <c r="B8" s="165">
        <v>30</v>
      </c>
      <c r="C8" s="166">
        <v>0</v>
      </c>
      <c r="D8" s="165">
        <v>4</v>
      </c>
      <c r="E8" s="177">
        <f t="shared" ref="E8:E12" si="3">ROUND((C8*D8)/B8,2)</f>
        <v>0</v>
      </c>
      <c r="F8" s="165">
        <v>4</v>
      </c>
      <c r="G8" s="177">
        <f t="shared" si="1"/>
        <v>0</v>
      </c>
      <c r="H8" s="165">
        <v>4</v>
      </c>
      <c r="I8" s="178">
        <f t="shared" si="2"/>
        <v>0</v>
      </c>
    </row>
    <row r="9" spans="1:9" s="105" customFormat="1" ht="16.5" x14ac:dyDescent="0.2">
      <c r="A9" s="167" t="s">
        <v>152</v>
      </c>
      <c r="B9" s="165">
        <v>30</v>
      </c>
      <c r="C9" s="166">
        <v>0</v>
      </c>
      <c r="D9" s="165">
        <v>4</v>
      </c>
      <c r="E9" s="177">
        <f t="shared" si="3"/>
        <v>0</v>
      </c>
      <c r="F9" s="165">
        <v>4</v>
      </c>
      <c r="G9" s="177">
        <f t="shared" si="1"/>
        <v>0</v>
      </c>
      <c r="H9" s="165">
        <v>4</v>
      </c>
      <c r="I9" s="178">
        <f t="shared" si="2"/>
        <v>0</v>
      </c>
    </row>
    <row r="10" spans="1:9" s="105" customFormat="1" ht="16.5" x14ac:dyDescent="0.2">
      <c r="A10" s="167" t="s">
        <v>196</v>
      </c>
      <c r="B10" s="165">
        <v>30</v>
      </c>
      <c r="C10" s="166">
        <v>0</v>
      </c>
      <c r="D10" s="165">
        <v>1</v>
      </c>
      <c r="E10" s="177">
        <f t="shared" si="3"/>
        <v>0</v>
      </c>
      <c r="F10" s="165">
        <v>1</v>
      </c>
      <c r="G10" s="177">
        <f t="shared" si="1"/>
        <v>0</v>
      </c>
      <c r="H10" s="165">
        <v>1</v>
      </c>
      <c r="I10" s="178">
        <f t="shared" si="2"/>
        <v>0</v>
      </c>
    </row>
    <row r="11" spans="1:9" s="105" customFormat="1" ht="16.5" x14ac:dyDescent="0.2">
      <c r="A11" s="167" t="s">
        <v>197</v>
      </c>
      <c r="B11" s="165">
        <v>60</v>
      </c>
      <c r="C11" s="166">
        <v>0</v>
      </c>
      <c r="D11" s="165">
        <v>1</v>
      </c>
      <c r="E11" s="177">
        <f t="shared" si="3"/>
        <v>0</v>
      </c>
      <c r="F11" s="165">
        <v>1</v>
      </c>
      <c r="G11" s="177">
        <f t="shared" si="1"/>
        <v>0</v>
      </c>
      <c r="H11" s="165">
        <v>1</v>
      </c>
      <c r="I11" s="178">
        <f t="shared" si="2"/>
        <v>0</v>
      </c>
    </row>
    <row r="12" spans="1:9" s="105" customFormat="1" ht="16.5" x14ac:dyDescent="0.2">
      <c r="A12" s="167" t="s">
        <v>198</v>
      </c>
      <c r="B12" s="165">
        <v>60</v>
      </c>
      <c r="C12" s="166">
        <v>0</v>
      </c>
      <c r="D12" s="190">
        <v>4</v>
      </c>
      <c r="E12" s="177">
        <f t="shared" si="3"/>
        <v>0</v>
      </c>
      <c r="F12" s="165">
        <v>4</v>
      </c>
      <c r="G12" s="177">
        <f t="shared" si="1"/>
        <v>0</v>
      </c>
      <c r="H12" s="165">
        <v>4</v>
      </c>
      <c r="I12" s="178">
        <f t="shared" si="2"/>
        <v>0</v>
      </c>
    </row>
    <row r="13" spans="1:9" s="105" customFormat="1" ht="16.5" x14ac:dyDescent="0.2">
      <c r="A13" s="167" t="s">
        <v>199</v>
      </c>
      <c r="B13" s="165">
        <v>60</v>
      </c>
      <c r="C13" s="166">
        <v>0</v>
      </c>
      <c r="D13" s="165">
        <v>1</v>
      </c>
      <c r="E13" s="177">
        <f t="shared" si="0"/>
        <v>0</v>
      </c>
      <c r="F13" s="165">
        <v>1</v>
      </c>
      <c r="G13" s="177">
        <f t="shared" si="1"/>
        <v>0</v>
      </c>
      <c r="H13" s="165">
        <v>1</v>
      </c>
      <c r="I13" s="178">
        <f t="shared" si="2"/>
        <v>0</v>
      </c>
    </row>
    <row r="14" spans="1:9" s="105" customFormat="1" ht="16.5" x14ac:dyDescent="0.2">
      <c r="A14" s="167" t="s">
        <v>200</v>
      </c>
      <c r="B14" s="165">
        <v>36</v>
      </c>
      <c r="C14" s="166">
        <v>0</v>
      </c>
      <c r="D14" s="165">
        <v>1</v>
      </c>
      <c r="E14" s="177">
        <f>ROUND((C14*D14)/B14,2)</f>
        <v>0</v>
      </c>
      <c r="F14" s="165">
        <v>1</v>
      </c>
      <c r="G14" s="177">
        <f>ROUND((E14*F14)/D14,2)</f>
        <v>0</v>
      </c>
      <c r="H14" s="165">
        <v>1</v>
      </c>
      <c r="I14" s="178">
        <f>ROUND((G14*H14)/F14,2)</f>
        <v>0</v>
      </c>
    </row>
    <row r="15" spans="1:9" s="105" customFormat="1" ht="16.5" x14ac:dyDescent="0.2">
      <c r="A15" s="167" t="s">
        <v>201</v>
      </c>
      <c r="B15" s="165">
        <v>6</v>
      </c>
      <c r="C15" s="166">
        <v>0</v>
      </c>
      <c r="D15" s="165">
        <v>1</v>
      </c>
      <c r="E15" s="177">
        <f>ROUND((C15*D15)/B15,2)</f>
        <v>0</v>
      </c>
      <c r="F15" s="165">
        <v>1</v>
      </c>
      <c r="G15" s="177">
        <f>ROUND((E15*F15)/D15,2)</f>
        <v>0</v>
      </c>
      <c r="H15" s="165">
        <v>1</v>
      </c>
      <c r="I15" s="178">
        <f>ROUND((G15*H15)/F15,2)</f>
        <v>0</v>
      </c>
    </row>
    <row r="16" spans="1:9" s="105" customFormat="1" ht="16.5" x14ac:dyDescent="0.2">
      <c r="A16" s="167" t="s">
        <v>202</v>
      </c>
      <c r="B16" s="165">
        <v>1</v>
      </c>
      <c r="C16" s="166">
        <v>0</v>
      </c>
      <c r="D16" s="190">
        <v>4</v>
      </c>
      <c r="E16" s="177">
        <f>ROUND((C16*D16)/B16,2)</f>
        <v>0</v>
      </c>
      <c r="F16" s="165">
        <v>4</v>
      </c>
      <c r="G16" s="177">
        <f>ROUND((E16*F16)/D16,2)</f>
        <v>0</v>
      </c>
      <c r="H16" s="165">
        <v>4</v>
      </c>
      <c r="I16" s="178">
        <f>ROUND((G16*H16)/F16,2)</f>
        <v>0</v>
      </c>
    </row>
    <row r="17" spans="1:9" s="105" customFormat="1" ht="16.5" x14ac:dyDescent="0.2">
      <c r="A17" s="167" t="s">
        <v>203</v>
      </c>
      <c r="B17" s="165">
        <v>6</v>
      </c>
      <c r="C17" s="166">
        <v>0</v>
      </c>
      <c r="D17" s="165">
        <v>1</v>
      </c>
      <c r="E17" s="177">
        <f>ROUND((C17*D17)/B17,2)</f>
        <v>0</v>
      </c>
      <c r="F17" s="165">
        <v>1</v>
      </c>
      <c r="G17" s="177">
        <f>ROUND((E17*F17)/D17,2)</f>
        <v>0</v>
      </c>
      <c r="H17" s="165">
        <v>1</v>
      </c>
      <c r="I17" s="178">
        <f>ROUND((G17*H17)/F17,2)</f>
        <v>0</v>
      </c>
    </row>
    <row r="18" spans="1:9" s="105" customFormat="1" ht="16.5" x14ac:dyDescent="0.2">
      <c r="A18" s="167" t="s">
        <v>204</v>
      </c>
      <c r="B18" s="165">
        <v>12</v>
      </c>
      <c r="C18" s="166">
        <v>0</v>
      </c>
      <c r="D18" s="165">
        <v>1</v>
      </c>
      <c r="E18" s="177">
        <f t="shared" si="0"/>
        <v>0</v>
      </c>
      <c r="F18" s="165">
        <v>1</v>
      </c>
      <c r="G18" s="177">
        <f t="shared" ref="G18:G19" si="4">ROUND((E18*F18)/D18,2)</f>
        <v>0</v>
      </c>
      <c r="H18" s="165">
        <v>1</v>
      </c>
      <c r="I18" s="178">
        <f t="shared" ref="I18:I19" si="5">ROUND((G18*H18)/F18,2)</f>
        <v>0</v>
      </c>
    </row>
    <row r="19" spans="1:9" s="105" customFormat="1" ht="16.5" x14ac:dyDescent="0.2">
      <c r="A19" s="167" t="s">
        <v>205</v>
      </c>
      <c r="B19" s="165">
        <v>24</v>
      </c>
      <c r="C19" s="166">
        <v>0</v>
      </c>
      <c r="D19" s="165">
        <v>1</v>
      </c>
      <c r="E19" s="177">
        <f t="shared" si="0"/>
        <v>0</v>
      </c>
      <c r="F19" s="165">
        <v>1</v>
      </c>
      <c r="G19" s="177">
        <f t="shared" si="4"/>
        <v>0</v>
      </c>
      <c r="H19" s="165">
        <v>1</v>
      </c>
      <c r="I19" s="178">
        <f t="shared" si="5"/>
        <v>0</v>
      </c>
    </row>
    <row r="20" spans="1:9" ht="17.25" thickBot="1" x14ac:dyDescent="0.25">
      <c r="A20" s="231" t="s">
        <v>151</v>
      </c>
      <c r="B20" s="232"/>
      <c r="C20" s="233"/>
      <c r="D20" s="107"/>
      <c r="E20" s="149">
        <f>SUM(E6:E19)</f>
        <v>0</v>
      </c>
      <c r="F20" s="107"/>
      <c r="G20" s="149">
        <f>SUM(G6:G19)</f>
        <v>0</v>
      </c>
      <c r="H20" s="107"/>
      <c r="I20" s="179">
        <f>SUM(I6:I19)</f>
        <v>0</v>
      </c>
    </row>
    <row r="21" spans="1:9" s="108" customFormat="1" ht="17.25" thickBot="1" x14ac:dyDescent="0.25">
      <c r="A21" s="255" t="s">
        <v>153</v>
      </c>
      <c r="B21" s="256"/>
      <c r="C21" s="257"/>
      <c r="D21" s="111"/>
      <c r="E21" s="150">
        <f>ROUND((E20/'Resumo Geral'!F7),2)</f>
        <v>0</v>
      </c>
      <c r="F21" s="111"/>
      <c r="G21" s="150">
        <f>ROUND((G20/'Resumo Geral'!F10),2)</f>
        <v>0</v>
      </c>
      <c r="H21" s="111"/>
      <c r="I21" s="180">
        <f>ROUND((I20/'Resumo Geral'!F13),2)</f>
        <v>0</v>
      </c>
    </row>
    <row r="22" spans="1:9" s="103" customFormat="1" ht="19.5" customHeight="1" x14ac:dyDescent="0.2">
      <c r="A22" s="225" t="s">
        <v>150</v>
      </c>
      <c r="B22" s="227" t="s">
        <v>146</v>
      </c>
      <c r="C22" s="229" t="s">
        <v>139</v>
      </c>
      <c r="D22" s="214" t="s">
        <v>232</v>
      </c>
      <c r="E22" s="215"/>
      <c r="F22" s="214" t="s">
        <v>233</v>
      </c>
      <c r="G22" s="215"/>
      <c r="H22" s="214" t="s">
        <v>234</v>
      </c>
      <c r="I22" s="215"/>
    </row>
    <row r="23" spans="1:9" s="103" customFormat="1" ht="19.5" customHeight="1" thickBot="1" x14ac:dyDescent="0.25">
      <c r="A23" s="226"/>
      <c r="B23" s="228"/>
      <c r="C23" s="230"/>
      <c r="D23" s="104" t="s">
        <v>140</v>
      </c>
      <c r="E23" s="148" t="s">
        <v>141</v>
      </c>
      <c r="F23" s="104" t="s">
        <v>140</v>
      </c>
      <c r="G23" s="148" t="s">
        <v>141</v>
      </c>
      <c r="H23" s="104" t="s">
        <v>140</v>
      </c>
      <c r="I23" s="176" t="s">
        <v>141</v>
      </c>
    </row>
    <row r="24" spans="1:9" s="105" customFormat="1" ht="16.5" x14ac:dyDescent="0.2">
      <c r="A24" s="168" t="s">
        <v>187</v>
      </c>
      <c r="B24" s="169">
        <v>12</v>
      </c>
      <c r="C24" s="170">
        <v>0</v>
      </c>
      <c r="D24" s="155">
        <v>4</v>
      </c>
      <c r="E24" s="151">
        <f>ROUND((C24*D24)/B24,2)</f>
        <v>0</v>
      </c>
      <c r="F24" s="155">
        <v>4</v>
      </c>
      <c r="G24" s="151">
        <f>ROUND((E24*F24)/D24,2)</f>
        <v>0</v>
      </c>
      <c r="H24" s="155">
        <v>4</v>
      </c>
      <c r="I24" s="181">
        <f>ROUND((G24*H24)/F24,2)</f>
        <v>0</v>
      </c>
    </row>
    <row r="25" spans="1:9" s="105" customFormat="1" ht="16.5" x14ac:dyDescent="0.2">
      <c r="A25" s="171" t="s">
        <v>188</v>
      </c>
      <c r="B25" s="172">
        <v>12</v>
      </c>
      <c r="C25" s="173">
        <v>0</v>
      </c>
      <c r="D25" s="182">
        <v>4</v>
      </c>
      <c r="E25" s="177">
        <f>ROUND((C25*D25)/B25,2)</f>
        <v>0</v>
      </c>
      <c r="F25" s="182">
        <v>4</v>
      </c>
      <c r="G25" s="177">
        <f>ROUND((E25*F25)/D25,2)</f>
        <v>0</v>
      </c>
      <c r="H25" s="182">
        <v>4</v>
      </c>
      <c r="I25" s="178">
        <f>ROUND((G25*H25)/F25,2)</f>
        <v>0</v>
      </c>
    </row>
    <row r="26" spans="1:9" s="105" customFormat="1" ht="16.5" x14ac:dyDescent="0.2">
      <c r="A26" s="171" t="s">
        <v>190</v>
      </c>
      <c r="B26" s="172">
        <v>60</v>
      </c>
      <c r="C26" s="173">
        <v>0</v>
      </c>
      <c r="D26" s="182">
        <v>1</v>
      </c>
      <c r="E26" s="177">
        <f>ROUND((C26*D26)/B26,2)</f>
        <v>0</v>
      </c>
      <c r="F26" s="182">
        <v>1</v>
      </c>
      <c r="G26" s="177">
        <f>ROUND((E26*F26)/D26,2)</f>
        <v>0</v>
      </c>
      <c r="H26" s="182">
        <v>1</v>
      </c>
      <c r="I26" s="178">
        <f>ROUND((G26*H26)/F26,2)</f>
        <v>0</v>
      </c>
    </row>
    <row r="27" spans="1:9" s="105" customFormat="1" ht="16.5" x14ac:dyDescent="0.2">
      <c r="A27" s="171" t="s">
        <v>189</v>
      </c>
      <c r="B27" s="172">
        <v>60</v>
      </c>
      <c r="C27" s="173">
        <v>0</v>
      </c>
      <c r="D27" s="182">
        <v>1</v>
      </c>
      <c r="E27" s="177">
        <f>ROUND((C27*D27)/B27,2)</f>
        <v>0</v>
      </c>
      <c r="F27" s="182">
        <v>1</v>
      </c>
      <c r="G27" s="177">
        <f>ROUND((E27*F27)/D27,2)</f>
        <v>0</v>
      </c>
      <c r="H27" s="182">
        <v>1</v>
      </c>
      <c r="I27" s="178">
        <f>ROUND((G27*H27)/F27,2)</f>
        <v>0</v>
      </c>
    </row>
    <row r="28" spans="1:9" s="105" customFormat="1" ht="16.5" x14ac:dyDescent="0.2">
      <c r="A28" s="171" t="s">
        <v>191</v>
      </c>
      <c r="B28" s="172">
        <v>1</v>
      </c>
      <c r="C28" s="174">
        <v>0</v>
      </c>
      <c r="D28" s="182">
        <v>4</v>
      </c>
      <c r="E28" s="177">
        <f>ROUND((C28*D28)/B28,2)</f>
        <v>0</v>
      </c>
      <c r="F28" s="182">
        <v>4</v>
      </c>
      <c r="G28" s="177">
        <f>ROUND((E28*F28)/D28,2)</f>
        <v>0</v>
      </c>
      <c r="H28" s="182">
        <v>4</v>
      </c>
      <c r="I28" s="178">
        <f>ROUND((G28*H28)/F28,2)</f>
        <v>0</v>
      </c>
    </row>
    <row r="29" spans="1:9" s="105" customFormat="1" ht="16.5" x14ac:dyDescent="0.2">
      <c r="A29" s="171" t="s">
        <v>192</v>
      </c>
      <c r="B29" s="172">
        <v>1</v>
      </c>
      <c r="C29" s="174">
        <v>0</v>
      </c>
      <c r="D29" s="182">
        <v>4</v>
      </c>
      <c r="E29" s="177">
        <f t="shared" ref="E29" si="6">ROUND((C29*D29)/B29,2)</f>
        <v>0</v>
      </c>
      <c r="F29" s="182">
        <v>4</v>
      </c>
      <c r="G29" s="177">
        <f t="shared" ref="G29" si="7">ROUND((E29*F29)/D29,2)</f>
        <v>0</v>
      </c>
      <c r="H29" s="182">
        <v>4</v>
      </c>
      <c r="I29" s="178">
        <f t="shared" ref="I29" si="8">ROUND((G29*H29)/F29,2)</f>
        <v>0</v>
      </c>
    </row>
    <row r="30" spans="1:9" ht="17.25" thickBot="1" x14ac:dyDescent="0.25">
      <c r="A30" s="231" t="s">
        <v>149</v>
      </c>
      <c r="B30" s="232"/>
      <c r="C30" s="233"/>
      <c r="D30" s="106"/>
      <c r="E30" s="152">
        <f>SUM(E24:E29)</f>
        <v>0</v>
      </c>
      <c r="F30" s="106"/>
      <c r="G30" s="152">
        <f>SUM(G24:G29)</f>
        <v>0</v>
      </c>
      <c r="H30" s="106"/>
      <c r="I30" s="183">
        <f>SUM(I24:I29)</f>
        <v>0</v>
      </c>
    </row>
    <row r="31" spans="1:9" s="103" customFormat="1" ht="19.5" customHeight="1" x14ac:dyDescent="0.2">
      <c r="A31" s="225" t="s">
        <v>145</v>
      </c>
      <c r="B31" s="227" t="s">
        <v>171</v>
      </c>
      <c r="C31" s="229" t="s">
        <v>139</v>
      </c>
      <c r="D31" s="214" t="s">
        <v>232</v>
      </c>
      <c r="E31" s="215"/>
      <c r="F31" s="214" t="s">
        <v>233</v>
      </c>
      <c r="G31" s="215"/>
      <c r="H31" s="214" t="s">
        <v>234</v>
      </c>
      <c r="I31" s="215"/>
    </row>
    <row r="32" spans="1:9" s="103" customFormat="1" ht="19.5" customHeight="1" thickBot="1" x14ac:dyDescent="0.25">
      <c r="A32" s="226"/>
      <c r="B32" s="228"/>
      <c r="C32" s="230"/>
      <c r="D32" s="104" t="s">
        <v>140</v>
      </c>
      <c r="E32" s="148" t="s">
        <v>141</v>
      </c>
      <c r="F32" s="104" t="s">
        <v>140</v>
      </c>
      <c r="G32" s="148" t="s">
        <v>141</v>
      </c>
      <c r="H32" s="104" t="s">
        <v>140</v>
      </c>
      <c r="I32" s="176" t="s">
        <v>141</v>
      </c>
    </row>
    <row r="33" spans="1:9" ht="16.5" x14ac:dyDescent="0.2">
      <c r="A33" s="175" t="s">
        <v>182</v>
      </c>
      <c r="B33" s="156">
        <v>12</v>
      </c>
      <c r="C33" s="109">
        <v>0</v>
      </c>
      <c r="D33" s="156">
        <v>16</v>
      </c>
      <c r="E33" s="153">
        <f>ROUND((C33*D33)/B33,2)</f>
        <v>0</v>
      </c>
      <c r="F33" s="156">
        <v>16</v>
      </c>
      <c r="G33" s="153">
        <f>ROUND((E33*F33)/D33,2)</f>
        <v>0</v>
      </c>
      <c r="H33" s="156">
        <v>16</v>
      </c>
      <c r="I33" s="184">
        <f>ROUND((G33*H33)/F33,2)</f>
        <v>0</v>
      </c>
    </row>
    <row r="34" spans="1:9" ht="16.5" x14ac:dyDescent="0.2">
      <c r="A34" s="167" t="s">
        <v>183</v>
      </c>
      <c r="B34" s="165">
        <v>12</v>
      </c>
      <c r="C34" s="109">
        <v>0</v>
      </c>
      <c r="D34" s="165">
        <v>16</v>
      </c>
      <c r="E34" s="185">
        <f t="shared" ref="E34:E40" si="9">ROUND((C34*D34)/B34,2)</f>
        <v>0</v>
      </c>
      <c r="F34" s="165">
        <v>16</v>
      </c>
      <c r="G34" s="185">
        <f t="shared" ref="G34:G40" si="10">ROUND((E34*F34)/D34,2)</f>
        <v>0</v>
      </c>
      <c r="H34" s="165">
        <v>16</v>
      </c>
      <c r="I34" s="186">
        <f t="shared" ref="I34:I40" si="11">ROUND((G34*H34)/F34,2)</f>
        <v>0</v>
      </c>
    </row>
    <row r="35" spans="1:9" ht="16.5" x14ac:dyDescent="0.2">
      <c r="A35" s="167" t="s">
        <v>147</v>
      </c>
      <c r="B35" s="165">
        <v>12</v>
      </c>
      <c r="C35" s="109">
        <v>0</v>
      </c>
      <c r="D35" s="165">
        <v>8</v>
      </c>
      <c r="E35" s="185">
        <f t="shared" si="9"/>
        <v>0</v>
      </c>
      <c r="F35" s="165">
        <v>8</v>
      </c>
      <c r="G35" s="185">
        <f t="shared" si="10"/>
        <v>0</v>
      </c>
      <c r="H35" s="165">
        <v>8</v>
      </c>
      <c r="I35" s="186">
        <f t="shared" si="11"/>
        <v>0</v>
      </c>
    </row>
    <row r="36" spans="1:9" ht="16.5" x14ac:dyDescent="0.2">
      <c r="A36" s="167" t="s">
        <v>242</v>
      </c>
      <c r="B36" s="165">
        <v>30</v>
      </c>
      <c r="C36" s="109">
        <v>0</v>
      </c>
      <c r="D36" s="165">
        <v>4</v>
      </c>
      <c r="E36" s="185">
        <f t="shared" si="9"/>
        <v>0</v>
      </c>
      <c r="F36" s="165">
        <v>4</v>
      </c>
      <c r="G36" s="185">
        <f t="shared" si="10"/>
        <v>0</v>
      </c>
      <c r="H36" s="165">
        <v>4</v>
      </c>
      <c r="I36" s="186">
        <f t="shared" si="11"/>
        <v>0</v>
      </c>
    </row>
    <row r="37" spans="1:9" ht="16.5" x14ac:dyDescent="0.2">
      <c r="A37" s="167" t="s">
        <v>184</v>
      </c>
      <c r="B37" s="165">
        <v>24</v>
      </c>
      <c r="C37" s="109">
        <v>0</v>
      </c>
      <c r="D37" s="165">
        <v>4</v>
      </c>
      <c r="E37" s="185">
        <f t="shared" si="9"/>
        <v>0</v>
      </c>
      <c r="F37" s="165">
        <v>4</v>
      </c>
      <c r="G37" s="185">
        <f t="shared" si="10"/>
        <v>0</v>
      </c>
      <c r="H37" s="165">
        <v>4</v>
      </c>
      <c r="I37" s="186">
        <f t="shared" si="11"/>
        <v>0</v>
      </c>
    </row>
    <row r="38" spans="1:9" ht="16.5" x14ac:dyDescent="0.2">
      <c r="A38" s="167" t="s">
        <v>185</v>
      </c>
      <c r="B38" s="165">
        <v>6</v>
      </c>
      <c r="C38" s="109">
        <v>0</v>
      </c>
      <c r="D38" s="165">
        <v>32</v>
      </c>
      <c r="E38" s="185">
        <f t="shared" si="9"/>
        <v>0</v>
      </c>
      <c r="F38" s="165">
        <v>32</v>
      </c>
      <c r="G38" s="185">
        <f t="shared" si="10"/>
        <v>0</v>
      </c>
      <c r="H38" s="165">
        <v>32</v>
      </c>
      <c r="I38" s="186">
        <f t="shared" si="11"/>
        <v>0</v>
      </c>
    </row>
    <row r="39" spans="1:9" ht="16.5" x14ac:dyDescent="0.2">
      <c r="A39" s="167" t="s">
        <v>186</v>
      </c>
      <c r="B39" s="165">
        <v>12</v>
      </c>
      <c r="C39" s="109">
        <v>0</v>
      </c>
      <c r="D39" s="165">
        <v>4</v>
      </c>
      <c r="E39" s="185">
        <f t="shared" si="9"/>
        <v>0</v>
      </c>
      <c r="F39" s="165">
        <v>4</v>
      </c>
      <c r="G39" s="185">
        <f t="shared" si="10"/>
        <v>0</v>
      </c>
      <c r="H39" s="165">
        <v>4</v>
      </c>
      <c r="I39" s="186">
        <f t="shared" si="11"/>
        <v>0</v>
      </c>
    </row>
    <row r="40" spans="1:9" ht="17.25" thickBot="1" x14ac:dyDescent="0.25">
      <c r="A40" s="167" t="s">
        <v>148</v>
      </c>
      <c r="B40" s="165">
        <v>12</v>
      </c>
      <c r="C40" s="109">
        <v>0</v>
      </c>
      <c r="D40" s="165">
        <v>4</v>
      </c>
      <c r="E40" s="185">
        <f t="shared" si="9"/>
        <v>0</v>
      </c>
      <c r="F40" s="165">
        <v>4</v>
      </c>
      <c r="G40" s="185">
        <f t="shared" si="10"/>
        <v>0</v>
      </c>
      <c r="H40" s="165">
        <v>4</v>
      </c>
      <c r="I40" s="186">
        <f t="shared" si="11"/>
        <v>0</v>
      </c>
    </row>
    <row r="41" spans="1:9" ht="17.25" thickBot="1" x14ac:dyDescent="0.25">
      <c r="A41" s="249" t="s">
        <v>149</v>
      </c>
      <c r="B41" s="250"/>
      <c r="C41" s="251"/>
      <c r="D41" s="110"/>
      <c r="E41" s="154">
        <f>SUM(E33:E40)</f>
        <v>0</v>
      </c>
      <c r="F41" s="110"/>
      <c r="G41" s="154">
        <f>SUM(G33:G40)</f>
        <v>0</v>
      </c>
      <c r="H41" s="110"/>
      <c r="I41" s="187">
        <f>SUM(I33:I40)</f>
        <v>0</v>
      </c>
    </row>
    <row r="42" spans="1:9" s="103" customFormat="1" ht="19.5" customHeight="1" x14ac:dyDescent="0.2">
      <c r="A42" s="234" t="s">
        <v>154</v>
      </c>
      <c r="B42" s="235"/>
      <c r="C42" s="235"/>
      <c r="D42" s="235"/>
      <c r="E42" s="235"/>
      <c r="F42" s="235"/>
      <c r="G42" s="235"/>
      <c r="H42" s="235"/>
      <c r="I42" s="236"/>
    </row>
    <row r="43" spans="1:9" s="103" customFormat="1" ht="19.5" customHeight="1" thickBot="1" x14ac:dyDescent="0.25">
      <c r="A43" s="237"/>
      <c r="B43" s="238"/>
      <c r="C43" s="238"/>
      <c r="D43" s="238"/>
      <c r="E43" s="238"/>
      <c r="F43" s="238"/>
      <c r="G43" s="238"/>
      <c r="H43" s="238"/>
      <c r="I43" s="239"/>
    </row>
    <row r="44" spans="1:9" ht="16.5" x14ac:dyDescent="0.2">
      <c r="A44" s="240" t="s">
        <v>155</v>
      </c>
      <c r="B44" s="241"/>
      <c r="C44" s="241"/>
      <c r="D44" s="241"/>
      <c r="E44" s="241"/>
      <c r="F44" s="241"/>
      <c r="G44" s="241"/>
      <c r="H44" s="241"/>
      <c r="I44" s="242"/>
    </row>
    <row r="45" spans="1:9" ht="16.5" x14ac:dyDescent="0.2">
      <c r="A45" s="243" t="s">
        <v>156</v>
      </c>
      <c r="B45" s="244"/>
      <c r="C45" s="244"/>
      <c r="D45" s="244"/>
      <c r="E45" s="244"/>
      <c r="F45" s="244"/>
      <c r="G45" s="244"/>
      <c r="H45" s="244"/>
      <c r="I45" s="245"/>
    </row>
    <row r="46" spans="1:9" ht="17.25" thickBot="1" x14ac:dyDescent="0.25">
      <c r="A46" s="246" t="s">
        <v>170</v>
      </c>
      <c r="B46" s="247"/>
      <c r="C46" s="247"/>
      <c r="D46" s="247"/>
      <c r="E46" s="247"/>
      <c r="F46" s="247"/>
      <c r="G46" s="247"/>
      <c r="H46" s="247"/>
      <c r="I46" s="248"/>
    </row>
  </sheetData>
  <mergeCells count="29">
    <mergeCell ref="C22:C23"/>
    <mergeCell ref="F4:G4"/>
    <mergeCell ref="F22:G22"/>
    <mergeCell ref="A4:A5"/>
    <mergeCell ref="B4:B5"/>
    <mergeCell ref="C4:C5"/>
    <mergeCell ref="A20:C20"/>
    <mergeCell ref="A21:C21"/>
    <mergeCell ref="A42:I43"/>
    <mergeCell ref="A44:I44"/>
    <mergeCell ref="A45:I45"/>
    <mergeCell ref="A46:I46"/>
    <mergeCell ref="A41:C41"/>
    <mergeCell ref="H4:I4"/>
    <mergeCell ref="H22:I22"/>
    <mergeCell ref="H31:I31"/>
    <mergeCell ref="A1:I1"/>
    <mergeCell ref="A2:I2"/>
    <mergeCell ref="A3:I3"/>
    <mergeCell ref="D4:E4"/>
    <mergeCell ref="A22:A23"/>
    <mergeCell ref="D22:E22"/>
    <mergeCell ref="A31:A32"/>
    <mergeCell ref="B31:B32"/>
    <mergeCell ref="C31:C32"/>
    <mergeCell ref="D31:E31"/>
    <mergeCell ref="F31:G31"/>
    <mergeCell ref="A30:C30"/>
    <mergeCell ref="B22:B23"/>
  </mergeCells>
  <printOptions horizontalCentered="1"/>
  <pageMargins left="0.78740157480314965" right="0.78740157480314965" top="0.70866141732283472" bottom="1.0629921259842521" header="0.31496062992125984" footer="0.51181102362204722"/>
  <pageSetup paperSize="9" scale="54" fitToHeight="3" orientation="portrait" r:id="rId1"/>
  <headerFooter alignWithMargins="0">
    <oddHeader>&amp;R&amp;9Planilha MODELO</oddHeader>
    <oddFooter>&amp;C&amp;9&amp;A - Pág.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0" t="s">
        <v>246</v>
      </c>
      <c r="B1" s="260"/>
      <c r="C1" s="260"/>
      <c r="D1" s="260"/>
      <c r="E1" s="260"/>
      <c r="F1" s="260"/>
      <c r="G1" s="260"/>
    </row>
    <row r="2" spans="1:8" ht="18.75" customHeight="1" x14ac:dyDescent="0.2">
      <c r="A2" s="258" t="s">
        <v>247</v>
      </c>
      <c r="B2" s="259"/>
      <c r="C2" s="259"/>
      <c r="D2" s="2"/>
      <c r="E2" s="2"/>
      <c r="F2" s="261"/>
      <c r="G2" s="262"/>
    </row>
    <row r="3" spans="1:8" ht="18" customHeight="1" x14ac:dyDescent="0.2">
      <c r="A3" s="263" t="s">
        <v>210</v>
      </c>
      <c r="B3" s="264"/>
      <c r="C3" s="264"/>
      <c r="D3" s="264"/>
      <c r="E3" s="264"/>
      <c r="F3" s="264"/>
      <c r="G3" s="265"/>
    </row>
    <row r="4" spans="1:8" ht="18" customHeight="1" thickBot="1" x14ac:dyDescent="0.25">
      <c r="A4" s="266"/>
      <c r="B4" s="267"/>
      <c r="C4" s="267"/>
      <c r="D4" s="267"/>
      <c r="E4" s="267"/>
      <c r="F4" s="267"/>
      <c r="G4" s="268"/>
    </row>
    <row r="5" spans="1:8" ht="14.1" customHeight="1" x14ac:dyDescent="0.2">
      <c r="A5" s="269" t="s">
        <v>6</v>
      </c>
      <c r="B5" s="270"/>
      <c r="C5" s="270"/>
      <c r="D5" s="270"/>
      <c r="E5" s="270"/>
      <c r="F5" s="271"/>
      <c r="G5" s="272"/>
    </row>
    <row r="6" spans="1:8" ht="12.75" customHeight="1" x14ac:dyDescent="0.2">
      <c r="A6" s="273" t="s">
        <v>20</v>
      </c>
      <c r="B6" s="274"/>
      <c r="C6" s="274"/>
      <c r="D6" s="274"/>
      <c r="E6" s="275"/>
      <c r="F6" s="276"/>
      <c r="G6" s="277"/>
    </row>
    <row r="7" spans="1:8" ht="14.1" customHeight="1" x14ac:dyDescent="0.2">
      <c r="A7" s="273" t="s">
        <v>12</v>
      </c>
      <c r="B7" s="274"/>
      <c r="C7" s="274"/>
      <c r="D7" s="274"/>
      <c r="E7" s="275"/>
      <c r="F7" s="289" t="s">
        <v>235</v>
      </c>
      <c r="G7" s="277"/>
    </row>
    <row r="8" spans="1:8" ht="19.5" customHeight="1" x14ac:dyDescent="0.2">
      <c r="A8" s="290" t="s">
        <v>248</v>
      </c>
      <c r="B8" s="291"/>
      <c r="C8" s="291"/>
      <c r="D8" s="291"/>
      <c r="E8" s="291"/>
      <c r="F8" s="291"/>
      <c r="G8" s="292"/>
    </row>
    <row r="9" spans="1:8" ht="19.5" customHeight="1" x14ac:dyDescent="0.2">
      <c r="A9" s="293"/>
      <c r="B9" s="294"/>
      <c r="C9" s="294"/>
      <c r="D9" s="294"/>
      <c r="E9" s="294"/>
      <c r="F9" s="294"/>
      <c r="G9" s="295"/>
    </row>
    <row r="10" spans="1:8" ht="14.1" customHeight="1" x14ac:dyDescent="0.2">
      <c r="A10" s="286" t="s">
        <v>21</v>
      </c>
      <c r="B10" s="287"/>
      <c r="C10" s="287"/>
      <c r="D10" s="287"/>
      <c r="E10" s="288"/>
      <c r="F10" s="284">
        <v>2022</v>
      </c>
      <c r="G10" s="285"/>
    </row>
    <row r="11" spans="1:8" ht="14.1" customHeight="1" x14ac:dyDescent="0.2">
      <c r="A11" s="286" t="s">
        <v>22</v>
      </c>
      <c r="B11" s="287"/>
      <c r="C11" s="287"/>
      <c r="D11" s="287"/>
      <c r="E11" s="288"/>
      <c r="F11" s="284" t="s">
        <v>157</v>
      </c>
      <c r="G11" s="285"/>
    </row>
    <row r="12" spans="1:8" ht="14.1" customHeight="1" x14ac:dyDescent="0.2">
      <c r="A12" s="286" t="s">
        <v>23</v>
      </c>
      <c r="B12" s="287"/>
      <c r="C12" s="287"/>
      <c r="D12" s="287"/>
      <c r="E12" s="288"/>
      <c r="F12" s="284" t="s">
        <v>24</v>
      </c>
      <c r="G12" s="285"/>
    </row>
    <row r="13" spans="1:8" ht="14.1" customHeight="1" x14ac:dyDescent="0.2">
      <c r="A13" s="286" t="s">
        <v>11</v>
      </c>
      <c r="B13" s="287"/>
      <c r="C13" s="287"/>
      <c r="D13" s="287"/>
      <c r="E13" s="288"/>
      <c r="F13" s="284" t="s">
        <v>10</v>
      </c>
      <c r="G13" s="285"/>
    </row>
    <row r="14" spans="1:8" ht="14.1" customHeight="1" x14ac:dyDescent="0.2">
      <c r="A14" s="302" t="s">
        <v>7</v>
      </c>
      <c r="B14" s="303"/>
      <c r="C14" s="303"/>
      <c r="D14" s="303"/>
      <c r="E14" s="303"/>
      <c r="F14" s="304"/>
      <c r="G14" s="305"/>
    </row>
    <row r="15" spans="1:8" ht="14.1" customHeight="1" x14ac:dyDescent="0.2">
      <c r="A15" s="286" t="s">
        <v>8</v>
      </c>
      <c r="B15" s="287"/>
      <c r="C15" s="287"/>
      <c r="D15" s="287"/>
      <c r="E15" s="288"/>
      <c r="F15" s="306">
        <v>0</v>
      </c>
      <c r="G15" s="307"/>
    </row>
    <row r="16" spans="1:8" ht="14.1" customHeight="1" x14ac:dyDescent="0.2">
      <c r="A16" s="286" t="s">
        <v>0</v>
      </c>
      <c r="B16" s="287"/>
      <c r="C16" s="287"/>
      <c r="D16" s="287"/>
      <c r="E16" s="288"/>
      <c r="F16" s="296" t="s">
        <v>158</v>
      </c>
      <c r="G16" s="297"/>
      <c r="H16" s="3"/>
    </row>
    <row r="17" spans="1:8" ht="14.1" customHeight="1" x14ac:dyDescent="0.2">
      <c r="A17" s="286" t="s">
        <v>25</v>
      </c>
      <c r="B17" s="287"/>
      <c r="C17" s="287"/>
      <c r="D17" s="287"/>
      <c r="E17" s="288"/>
      <c r="F17" s="296" t="s">
        <v>159</v>
      </c>
      <c r="G17" s="297"/>
      <c r="H17" s="3"/>
    </row>
    <row r="18" spans="1:8" ht="14.1" customHeight="1" x14ac:dyDescent="0.2">
      <c r="A18" s="286" t="s">
        <v>1</v>
      </c>
      <c r="B18" s="287"/>
      <c r="C18" s="287"/>
      <c r="D18" s="287"/>
      <c r="E18" s="288"/>
      <c r="F18" s="298">
        <v>0</v>
      </c>
      <c r="G18" s="299"/>
    </row>
    <row r="19" spans="1:8" ht="14.1" customHeight="1" x14ac:dyDescent="0.2">
      <c r="A19" s="273" t="s">
        <v>9</v>
      </c>
      <c r="B19" s="274"/>
      <c r="C19" s="274"/>
      <c r="D19" s="274"/>
      <c r="E19" s="275"/>
      <c r="F19" s="300">
        <v>44562</v>
      </c>
      <c r="G19" s="301"/>
    </row>
    <row r="20" spans="1:8" ht="14.1" customHeight="1" x14ac:dyDescent="0.2">
      <c r="A20" s="286" t="s">
        <v>26</v>
      </c>
      <c r="B20" s="287"/>
      <c r="C20" s="287"/>
      <c r="D20" s="287"/>
      <c r="E20" s="288"/>
      <c r="F20" s="314" t="s">
        <v>164</v>
      </c>
      <c r="G20" s="315"/>
    </row>
    <row r="21" spans="1:8" ht="14.1" customHeight="1" x14ac:dyDescent="0.2">
      <c r="A21" s="273" t="s">
        <v>27</v>
      </c>
      <c r="B21" s="274"/>
      <c r="C21" s="274"/>
      <c r="D21" s="274"/>
      <c r="E21" s="275"/>
      <c r="F21" s="316">
        <v>2</v>
      </c>
      <c r="G21" s="317"/>
    </row>
    <row r="22" spans="1:8" ht="14.1" customHeight="1" x14ac:dyDescent="0.2">
      <c r="A22" s="273" t="s">
        <v>28</v>
      </c>
      <c r="B22" s="274"/>
      <c r="C22" s="274"/>
      <c r="D22" s="274"/>
      <c r="E22" s="275"/>
      <c r="F22" s="316">
        <v>1</v>
      </c>
      <c r="G22" s="317"/>
    </row>
    <row r="23" spans="1:8" ht="12.75" customHeight="1" x14ac:dyDescent="0.2">
      <c r="A23" s="273" t="s">
        <v>29</v>
      </c>
      <c r="B23" s="274"/>
      <c r="C23" s="274"/>
      <c r="D23" s="274"/>
      <c r="E23" s="275"/>
      <c r="F23" s="308" t="s">
        <v>160</v>
      </c>
      <c r="G23" s="309"/>
    </row>
    <row r="24" spans="1:8" ht="12.75" customHeight="1" x14ac:dyDescent="0.2">
      <c r="A24" s="312" t="s">
        <v>181</v>
      </c>
      <c r="B24" s="276"/>
      <c r="C24" s="276"/>
      <c r="D24" s="276"/>
      <c r="E24" s="276"/>
      <c r="F24" s="276"/>
      <c r="G24" s="277"/>
    </row>
    <row r="25" spans="1:8" x14ac:dyDescent="0.2">
      <c r="A25" s="302" t="s">
        <v>2</v>
      </c>
      <c r="B25" s="303"/>
      <c r="C25" s="303"/>
      <c r="D25" s="303"/>
      <c r="E25" s="303"/>
      <c r="F25" s="304"/>
      <c r="G25" s="305"/>
    </row>
    <row r="26" spans="1:8" x14ac:dyDescent="0.2">
      <c r="A26" s="4">
        <v>1</v>
      </c>
      <c r="B26" s="313" t="s">
        <v>30</v>
      </c>
      <c r="C26" s="313"/>
      <c r="D26" s="313"/>
      <c r="E26" s="313"/>
      <c r="F26" s="97" t="s">
        <v>31</v>
      </c>
      <c r="G26" s="6" t="s">
        <v>3</v>
      </c>
    </row>
    <row r="27" spans="1:8" x14ac:dyDescent="0.2">
      <c r="A27" s="70" t="s">
        <v>32</v>
      </c>
      <c r="B27" s="310" t="s">
        <v>120</v>
      </c>
      <c r="C27" s="310"/>
      <c r="D27" s="310"/>
      <c r="E27" s="310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11" t="s">
        <v>121</v>
      </c>
      <c r="C28" s="311"/>
      <c r="D28" s="311"/>
      <c r="E28" s="311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11" t="s">
        <v>19</v>
      </c>
      <c r="C29" s="311"/>
      <c r="D29" s="311"/>
      <c r="E29" s="311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78" t="s">
        <v>37</v>
      </c>
      <c r="C30" s="279"/>
      <c r="D30" s="279"/>
      <c r="E30" s="280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78" t="s">
        <v>63</v>
      </c>
      <c r="C31" s="279"/>
      <c r="D31" s="279"/>
      <c r="E31" s="280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11" t="s">
        <v>63</v>
      </c>
      <c r="C32" s="311"/>
      <c r="D32" s="311"/>
      <c r="E32" s="311"/>
      <c r="F32" s="72"/>
      <c r="G32" s="7">
        <f>ROUND(F18*F32,2)</f>
        <v>0</v>
      </c>
      <c r="H32" s="8"/>
    </row>
    <row r="33" spans="1:8" x14ac:dyDescent="0.2">
      <c r="A33" s="328" t="s">
        <v>39</v>
      </c>
      <c r="B33" s="329"/>
      <c r="C33" s="329"/>
      <c r="D33" s="329"/>
      <c r="E33" s="329"/>
      <c r="F33" s="330"/>
      <c r="G33" s="9">
        <f>SUM(G27:G32)</f>
        <v>0</v>
      </c>
    </row>
    <row r="34" spans="1:8" x14ac:dyDescent="0.2">
      <c r="A34" s="302" t="s">
        <v>40</v>
      </c>
      <c r="B34" s="303"/>
      <c r="C34" s="303"/>
      <c r="D34" s="303"/>
      <c r="E34" s="303"/>
      <c r="F34" s="304"/>
      <c r="G34" s="305"/>
    </row>
    <row r="35" spans="1:8" x14ac:dyDescent="0.2">
      <c r="A35" s="322" t="s">
        <v>41</v>
      </c>
      <c r="B35" s="323"/>
      <c r="C35" s="323"/>
      <c r="D35" s="323"/>
      <c r="E35" s="323"/>
      <c r="F35" s="323"/>
      <c r="G35" s="324"/>
      <c r="H35" s="10"/>
    </row>
    <row r="36" spans="1:8" s="15" customFormat="1" x14ac:dyDescent="0.2">
      <c r="A36" s="74" t="s">
        <v>32</v>
      </c>
      <c r="B36" s="325" t="s">
        <v>42</v>
      </c>
      <c r="C36" s="326"/>
      <c r="D36" s="326"/>
      <c r="E36" s="327"/>
      <c r="F36" s="75">
        <v>0</v>
      </c>
      <c r="G36" s="13">
        <f>ROUND(G$33*F36,2)</f>
        <v>0</v>
      </c>
      <c r="H36" s="98"/>
    </row>
    <row r="37" spans="1:8" x14ac:dyDescent="0.2">
      <c r="A37" s="76" t="s">
        <v>33</v>
      </c>
      <c r="B37" s="281" t="s">
        <v>122</v>
      </c>
      <c r="C37" s="282"/>
      <c r="D37" s="282"/>
      <c r="E37" s="28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18" t="s">
        <v>43</v>
      </c>
      <c r="C38" s="318"/>
      <c r="D38" s="318"/>
      <c r="E38" s="318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19" t="s">
        <v>45</v>
      </c>
      <c r="B40" s="320"/>
      <c r="C40" s="320"/>
      <c r="D40" s="320"/>
      <c r="E40" s="321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22" t="s">
        <v>123</v>
      </c>
      <c r="B41" s="323"/>
      <c r="C41" s="323"/>
      <c r="D41" s="323"/>
      <c r="E41" s="323"/>
      <c r="F41" s="323"/>
      <c r="G41" s="324"/>
      <c r="H41" s="10"/>
    </row>
    <row r="42" spans="1:8" x14ac:dyDescent="0.2">
      <c r="A42" s="86" t="s">
        <v>32</v>
      </c>
      <c r="B42" s="325" t="s">
        <v>46</v>
      </c>
      <c r="C42" s="326"/>
      <c r="D42" s="326"/>
      <c r="E42" s="327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78" t="s">
        <v>47</v>
      </c>
      <c r="C43" s="279"/>
      <c r="D43" s="279"/>
      <c r="E43" s="280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78" t="s">
        <v>48</v>
      </c>
      <c r="C44" s="279"/>
      <c r="D44" s="279"/>
      <c r="E44" s="280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78" t="s">
        <v>49</v>
      </c>
      <c r="C45" s="279"/>
      <c r="D45" s="279"/>
      <c r="E45" s="280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78" t="s">
        <v>50</v>
      </c>
      <c r="C46" s="279"/>
      <c r="D46" s="279"/>
      <c r="E46" s="280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78" t="s">
        <v>51</v>
      </c>
      <c r="C47" s="279"/>
      <c r="D47" s="279"/>
      <c r="E47" s="280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78" t="s">
        <v>53</v>
      </c>
      <c r="C48" s="279"/>
      <c r="D48" s="279"/>
      <c r="E48" s="280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81" t="s">
        <v>55</v>
      </c>
      <c r="C49" s="282"/>
      <c r="D49" s="282"/>
      <c r="E49" s="283"/>
      <c r="F49" s="77">
        <v>0</v>
      </c>
      <c r="G49" s="16">
        <f t="shared" si="0"/>
        <v>0</v>
      </c>
      <c r="H49" s="10"/>
    </row>
    <row r="50" spans="1:8" x14ac:dyDescent="0.2">
      <c r="A50" s="319" t="s">
        <v>56</v>
      </c>
      <c r="B50" s="320"/>
      <c r="C50" s="320"/>
      <c r="D50" s="320"/>
      <c r="E50" s="321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22" t="s">
        <v>57</v>
      </c>
      <c r="B51" s="323"/>
      <c r="C51" s="323"/>
      <c r="D51" s="323"/>
      <c r="E51" s="323"/>
      <c r="F51" s="323"/>
      <c r="G51" s="324"/>
      <c r="H51" s="10"/>
    </row>
    <row r="52" spans="1:8" x14ac:dyDescent="0.2">
      <c r="A52" s="20" t="s">
        <v>32</v>
      </c>
      <c r="B52" s="331" t="s">
        <v>58</v>
      </c>
      <c r="C52" s="332"/>
      <c r="D52" s="332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33" t="s">
        <v>60</v>
      </c>
      <c r="C53" s="334"/>
      <c r="D53" s="334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33" t="s">
        <v>62</v>
      </c>
      <c r="C54" s="334"/>
      <c r="D54" s="334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33" t="s">
        <v>161</v>
      </c>
      <c r="C55" s="334"/>
      <c r="D55" s="334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33" t="s">
        <v>162</v>
      </c>
      <c r="C56" s="334"/>
      <c r="D56" s="334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33" t="s">
        <v>163</v>
      </c>
      <c r="C57" s="334"/>
      <c r="D57" s="334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33" t="s">
        <v>133</v>
      </c>
      <c r="C58" s="334"/>
      <c r="D58" s="334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33" t="s">
        <v>133</v>
      </c>
      <c r="C59" s="334"/>
      <c r="D59" s="334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33" t="s">
        <v>133</v>
      </c>
      <c r="C60" s="334"/>
      <c r="D60" s="334"/>
      <c r="E60" s="93"/>
      <c r="F60" s="27">
        <v>1</v>
      </c>
      <c r="G60" s="7">
        <f t="shared" si="1"/>
        <v>0</v>
      </c>
      <c r="H60" s="10"/>
    </row>
    <row r="61" spans="1:8" x14ac:dyDescent="0.2">
      <c r="A61" s="340" t="s">
        <v>64</v>
      </c>
      <c r="B61" s="341"/>
      <c r="C61" s="341"/>
      <c r="D61" s="341"/>
      <c r="E61" s="341"/>
      <c r="F61" s="329"/>
      <c r="G61" s="9">
        <f>SUM(G52:G60)</f>
        <v>0</v>
      </c>
      <c r="H61" s="10"/>
    </row>
    <row r="62" spans="1:8" x14ac:dyDescent="0.2">
      <c r="A62" s="302" t="s">
        <v>65</v>
      </c>
      <c r="B62" s="303"/>
      <c r="C62" s="303"/>
      <c r="D62" s="303"/>
      <c r="E62" s="303"/>
      <c r="F62" s="304"/>
      <c r="G62" s="305"/>
      <c r="H62" s="10"/>
    </row>
    <row r="63" spans="1:8" x14ac:dyDescent="0.2">
      <c r="A63" s="28" t="s">
        <v>66</v>
      </c>
      <c r="B63" s="335" t="s">
        <v>67</v>
      </c>
      <c r="C63" s="336"/>
      <c r="D63" s="336"/>
      <c r="E63" s="336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37" t="s">
        <v>134</v>
      </c>
      <c r="C64" s="338"/>
      <c r="D64" s="338"/>
      <c r="E64" s="338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37" t="s">
        <v>70</v>
      </c>
      <c r="C65" s="338"/>
      <c r="D65" s="338"/>
      <c r="E65" s="338"/>
      <c r="F65" s="339"/>
      <c r="G65" s="33">
        <f>G61</f>
        <v>0</v>
      </c>
      <c r="H65" s="10"/>
    </row>
    <row r="66" spans="1:8" x14ac:dyDescent="0.2">
      <c r="A66" s="340" t="s">
        <v>71</v>
      </c>
      <c r="B66" s="341"/>
      <c r="C66" s="341"/>
      <c r="D66" s="341"/>
      <c r="E66" s="341"/>
      <c r="F66" s="329"/>
      <c r="G66" s="9">
        <f>SUM(G63:G65)</f>
        <v>0</v>
      </c>
      <c r="H66" s="10"/>
    </row>
    <row r="67" spans="1:8" x14ac:dyDescent="0.2">
      <c r="A67" s="302" t="s">
        <v>72</v>
      </c>
      <c r="B67" s="303"/>
      <c r="C67" s="303"/>
      <c r="D67" s="303"/>
      <c r="E67" s="303"/>
      <c r="F67" s="304"/>
      <c r="G67" s="305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46" t="s">
        <v>74</v>
      </c>
      <c r="C69" s="347"/>
      <c r="D69" s="347"/>
      <c r="E69" s="347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48" t="s">
        <v>75</v>
      </c>
      <c r="C70" s="349"/>
      <c r="D70" s="349"/>
      <c r="E70" s="349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48" t="s">
        <v>168</v>
      </c>
      <c r="C71" s="349"/>
      <c r="D71" s="349"/>
      <c r="E71" s="349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48" t="s">
        <v>76</v>
      </c>
      <c r="C72" s="349"/>
      <c r="D72" s="349"/>
      <c r="E72" s="349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48" t="s">
        <v>124</v>
      </c>
      <c r="C73" s="349"/>
      <c r="D73" s="349"/>
      <c r="E73" s="349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42" t="s">
        <v>169</v>
      </c>
      <c r="C74" s="343"/>
      <c r="D74" s="343"/>
      <c r="E74" s="343"/>
      <c r="F74" s="96">
        <v>0</v>
      </c>
      <c r="G74" s="39">
        <f t="shared" si="2"/>
        <v>0</v>
      </c>
      <c r="H74" s="10"/>
    </row>
    <row r="75" spans="1:8" x14ac:dyDescent="0.2">
      <c r="A75" s="340" t="s">
        <v>77</v>
      </c>
      <c r="B75" s="341"/>
      <c r="C75" s="341"/>
      <c r="D75" s="341"/>
      <c r="E75" s="34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02" t="s">
        <v>78</v>
      </c>
      <c r="B76" s="303"/>
      <c r="C76" s="303"/>
      <c r="D76" s="303"/>
      <c r="E76" s="303"/>
      <c r="F76" s="304"/>
      <c r="G76" s="305"/>
      <c r="H76" s="10"/>
    </row>
    <row r="77" spans="1:8" s="36" customFormat="1" x14ac:dyDescent="0.2">
      <c r="A77" s="322" t="s">
        <v>125</v>
      </c>
      <c r="B77" s="323"/>
      <c r="C77" s="323"/>
      <c r="D77" s="323"/>
      <c r="E77" s="323"/>
      <c r="F77" s="323"/>
      <c r="G77" s="324"/>
      <c r="H77" s="10"/>
    </row>
    <row r="78" spans="1:8" x14ac:dyDescent="0.2">
      <c r="A78" s="86" t="s">
        <v>32</v>
      </c>
      <c r="B78" s="344" t="s">
        <v>213</v>
      </c>
      <c r="C78" s="345"/>
      <c r="D78" s="345"/>
      <c r="E78" s="345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78" t="s">
        <v>126</v>
      </c>
      <c r="C79" s="279"/>
      <c r="D79" s="279"/>
      <c r="E79" s="27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78" t="s">
        <v>127</v>
      </c>
      <c r="C80" s="279"/>
      <c r="D80" s="279"/>
      <c r="E80" s="27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78" t="s">
        <v>128</v>
      </c>
      <c r="C81" s="279"/>
      <c r="D81" s="279"/>
      <c r="E81" s="27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54" t="s">
        <v>214</v>
      </c>
      <c r="C82" s="355"/>
      <c r="D82" s="355"/>
      <c r="E82" s="355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81" t="s">
        <v>129</v>
      </c>
      <c r="C83" s="282"/>
      <c r="D83" s="282"/>
      <c r="E83" s="282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0" t="s">
        <v>79</v>
      </c>
      <c r="B84" s="321"/>
      <c r="C84" s="321"/>
      <c r="D84" s="321"/>
      <c r="E84" s="321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51" t="s">
        <v>80</v>
      </c>
      <c r="B85" s="352"/>
      <c r="C85" s="352"/>
      <c r="D85" s="352"/>
      <c r="E85" s="352"/>
      <c r="F85" s="352"/>
      <c r="G85" s="353"/>
      <c r="H85" s="10"/>
    </row>
    <row r="86" spans="1:8" x14ac:dyDescent="0.2">
      <c r="A86" s="20" t="s">
        <v>32</v>
      </c>
      <c r="B86" s="346" t="s">
        <v>81</v>
      </c>
      <c r="C86" s="347"/>
      <c r="D86" s="347"/>
      <c r="E86" s="347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48" t="s">
        <v>82</v>
      </c>
      <c r="C87" s="349"/>
      <c r="D87" s="349"/>
      <c r="E87" s="349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48" t="s">
        <v>83</v>
      </c>
      <c r="C88" s="349"/>
      <c r="D88" s="349"/>
      <c r="E88" s="349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48" t="s">
        <v>63</v>
      </c>
      <c r="C89" s="349"/>
      <c r="D89" s="349"/>
      <c r="E89" s="349"/>
      <c r="F89" s="95">
        <v>0</v>
      </c>
      <c r="G89" s="39">
        <f>ROUND(G$33*F89,2)</f>
        <v>0</v>
      </c>
      <c r="H89" s="10"/>
    </row>
    <row r="90" spans="1:8" x14ac:dyDescent="0.2">
      <c r="A90" s="328" t="s">
        <v>84</v>
      </c>
      <c r="B90" s="329"/>
      <c r="C90" s="329"/>
      <c r="D90" s="329"/>
      <c r="E90" s="329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1" t="s">
        <v>215</v>
      </c>
      <c r="B91" s="352"/>
      <c r="C91" s="352"/>
      <c r="D91" s="352"/>
      <c r="E91" s="352"/>
      <c r="F91" s="352"/>
      <c r="G91" s="353"/>
      <c r="H91" s="10"/>
    </row>
    <row r="92" spans="1:8" x14ac:dyDescent="0.2">
      <c r="A92" s="20" t="s">
        <v>32</v>
      </c>
      <c r="B92" s="346" t="s">
        <v>85</v>
      </c>
      <c r="C92" s="347"/>
      <c r="D92" s="347"/>
      <c r="E92" s="347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58" t="s">
        <v>241</v>
      </c>
      <c r="C93" s="359"/>
      <c r="D93" s="359"/>
      <c r="E93" s="360"/>
      <c r="F93" s="163">
        <f>ROUND(F92*F50,4)</f>
        <v>0</v>
      </c>
      <c r="G93" s="37">
        <f>ROUND(G$33*F93,2)</f>
        <v>0</v>
      </c>
      <c r="H93" s="10"/>
    </row>
    <row r="94" spans="1:8" x14ac:dyDescent="0.2">
      <c r="A94" s="328" t="s">
        <v>86</v>
      </c>
      <c r="B94" s="329"/>
      <c r="C94" s="329"/>
      <c r="D94" s="329"/>
      <c r="E94" s="329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22" t="s">
        <v>130</v>
      </c>
      <c r="B95" s="323"/>
      <c r="C95" s="323"/>
      <c r="D95" s="323"/>
      <c r="E95" s="323"/>
      <c r="F95" s="323"/>
      <c r="G95" s="324"/>
      <c r="H95" s="73"/>
    </row>
    <row r="96" spans="1:8" s="69" customFormat="1" x14ac:dyDescent="0.2">
      <c r="A96" s="86" t="s">
        <v>32</v>
      </c>
      <c r="B96" s="325" t="s">
        <v>131</v>
      </c>
      <c r="C96" s="326"/>
      <c r="D96" s="326"/>
      <c r="E96" s="326"/>
      <c r="F96" s="87">
        <v>0</v>
      </c>
      <c r="G96" s="37">
        <f>ROUND(G$33*F96,2)</f>
        <v>0</v>
      </c>
      <c r="H96" s="73"/>
    </row>
    <row r="97" spans="1:8" s="69" customFormat="1" x14ac:dyDescent="0.2">
      <c r="A97" s="350" t="s">
        <v>132</v>
      </c>
      <c r="B97" s="321"/>
      <c r="C97" s="321"/>
      <c r="D97" s="321"/>
      <c r="E97" s="321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02" t="s">
        <v>87</v>
      </c>
      <c r="B98" s="303"/>
      <c r="C98" s="303"/>
      <c r="D98" s="303"/>
      <c r="E98" s="303"/>
      <c r="F98" s="304"/>
      <c r="G98" s="305"/>
      <c r="H98" s="10"/>
    </row>
    <row r="99" spans="1:8" x14ac:dyDescent="0.2">
      <c r="A99" s="28" t="s">
        <v>88</v>
      </c>
      <c r="B99" s="335" t="s">
        <v>135</v>
      </c>
      <c r="C99" s="336"/>
      <c r="D99" s="336"/>
      <c r="E99" s="336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37" t="s">
        <v>90</v>
      </c>
      <c r="C100" s="338"/>
      <c r="D100" s="338"/>
      <c r="E100" s="338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37" t="s">
        <v>92</v>
      </c>
      <c r="C101" s="338"/>
      <c r="D101" s="338"/>
      <c r="E101" s="338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56" t="s">
        <v>136</v>
      </c>
      <c r="C102" s="357"/>
      <c r="D102" s="357"/>
      <c r="E102" s="357"/>
      <c r="F102" s="32">
        <f>F97</f>
        <v>0</v>
      </c>
      <c r="G102" s="33">
        <f>G97</f>
        <v>0</v>
      </c>
      <c r="H102" s="10"/>
    </row>
    <row r="103" spans="1:8" x14ac:dyDescent="0.2">
      <c r="A103" s="340" t="s">
        <v>93</v>
      </c>
      <c r="B103" s="341"/>
      <c r="C103" s="341"/>
      <c r="D103" s="341"/>
      <c r="E103" s="341"/>
      <c r="F103" s="329"/>
      <c r="G103" s="9">
        <f>SUM(G99:G102)</f>
        <v>0</v>
      </c>
      <c r="H103" s="10"/>
    </row>
    <row r="104" spans="1:8" x14ac:dyDescent="0.2">
      <c r="A104" s="302" t="s">
        <v>94</v>
      </c>
      <c r="B104" s="303"/>
      <c r="C104" s="303"/>
      <c r="D104" s="303"/>
      <c r="E104" s="303"/>
      <c r="F104" s="304"/>
      <c r="G104" s="305"/>
      <c r="H104" s="10"/>
    </row>
    <row r="105" spans="1:8" x14ac:dyDescent="0.2">
      <c r="A105" s="20" t="s">
        <v>32</v>
      </c>
      <c r="B105" s="99" t="s">
        <v>206</v>
      </c>
      <c r="C105" s="112"/>
      <c r="D105" s="112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207</v>
      </c>
      <c r="C106" s="88"/>
      <c r="D106" s="88"/>
      <c r="E106" s="89">
        <f>'Insumos, Uniformes e EPI''s'!E41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209</v>
      </c>
      <c r="C107" s="88"/>
      <c r="D107" s="88"/>
      <c r="E107" s="89">
        <f>'Insumos, Uniformes e EPI''s'!E21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2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19" t="s">
        <v>95</v>
      </c>
      <c r="B111" s="320"/>
      <c r="C111" s="320"/>
      <c r="D111" s="320"/>
      <c r="E111" s="320"/>
      <c r="F111" s="321"/>
      <c r="G111" s="9">
        <f>SUM(G105:G110)</f>
        <v>0</v>
      </c>
      <c r="H111" s="73"/>
    </row>
    <row r="112" spans="1:8" x14ac:dyDescent="0.2">
      <c r="A112" s="302" t="s">
        <v>96</v>
      </c>
      <c r="B112" s="303"/>
      <c r="C112" s="303"/>
      <c r="D112" s="303"/>
      <c r="E112" s="303"/>
      <c r="F112" s="304"/>
      <c r="G112" s="305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46" t="s">
        <v>98</v>
      </c>
      <c r="C114" s="347"/>
      <c r="D114" s="347"/>
      <c r="E114" s="347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48" t="s">
        <v>99</v>
      </c>
      <c r="C115" s="349"/>
      <c r="D115" s="349"/>
      <c r="E115" s="349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68" t="s">
        <v>100</v>
      </c>
      <c r="C116" s="369"/>
      <c r="D116" s="369"/>
      <c r="E116" s="369"/>
      <c r="F116" s="95"/>
      <c r="G116" s="13"/>
      <c r="H116" s="10"/>
    </row>
    <row r="117" spans="1:8" x14ac:dyDescent="0.2">
      <c r="A117" s="11" t="s">
        <v>101</v>
      </c>
      <c r="B117" s="348" t="s">
        <v>102</v>
      </c>
      <c r="C117" s="349"/>
      <c r="D117" s="349"/>
      <c r="E117" s="349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48" t="s">
        <v>104</v>
      </c>
      <c r="C118" s="349"/>
      <c r="D118" s="349"/>
      <c r="E118" s="349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48" t="s">
        <v>13</v>
      </c>
      <c r="C119" s="349"/>
      <c r="D119" s="349"/>
      <c r="E119" s="349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66" t="s">
        <v>106</v>
      </c>
      <c r="C120" s="367"/>
      <c r="D120" s="367"/>
      <c r="E120" s="367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0" t="s">
        <v>107</v>
      </c>
      <c r="B121" s="341"/>
      <c r="C121" s="341"/>
      <c r="D121" s="341"/>
      <c r="E121" s="341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02" t="s">
        <v>108</v>
      </c>
      <c r="B122" s="303"/>
      <c r="C122" s="303"/>
      <c r="D122" s="303"/>
      <c r="E122" s="303"/>
      <c r="F122" s="304"/>
      <c r="G122" s="305"/>
      <c r="H122" s="10"/>
    </row>
    <row r="123" spans="1:8" x14ac:dyDescent="0.2">
      <c r="A123" s="28" t="s">
        <v>32</v>
      </c>
      <c r="B123" s="335" t="s">
        <v>109</v>
      </c>
      <c r="C123" s="336"/>
      <c r="D123" s="336"/>
      <c r="E123" s="336"/>
      <c r="F123" s="370"/>
      <c r="G123" s="30">
        <f>G33</f>
        <v>0</v>
      </c>
      <c r="H123" s="10"/>
    </row>
    <row r="124" spans="1:8" x14ac:dyDescent="0.2">
      <c r="A124" s="31" t="s">
        <v>33</v>
      </c>
      <c r="B124" s="337" t="s">
        <v>110</v>
      </c>
      <c r="C124" s="338"/>
      <c r="D124" s="338"/>
      <c r="E124" s="338"/>
      <c r="F124" s="339"/>
      <c r="G124" s="33">
        <f>G66</f>
        <v>0</v>
      </c>
      <c r="H124" s="10"/>
    </row>
    <row r="125" spans="1:8" x14ac:dyDescent="0.2">
      <c r="A125" s="31" t="s">
        <v>34</v>
      </c>
      <c r="B125" s="337" t="s">
        <v>111</v>
      </c>
      <c r="C125" s="338"/>
      <c r="D125" s="338"/>
      <c r="E125" s="338"/>
      <c r="F125" s="339"/>
      <c r="G125" s="33">
        <f>G75</f>
        <v>0</v>
      </c>
      <c r="H125" s="10"/>
    </row>
    <row r="126" spans="1:8" x14ac:dyDescent="0.2">
      <c r="A126" s="31" t="s">
        <v>35</v>
      </c>
      <c r="B126" s="337" t="s">
        <v>112</v>
      </c>
      <c r="C126" s="338"/>
      <c r="D126" s="338"/>
      <c r="E126" s="338"/>
      <c r="F126" s="339"/>
      <c r="G126" s="33">
        <f>G103</f>
        <v>0</v>
      </c>
      <c r="H126" s="10"/>
    </row>
    <row r="127" spans="1:8" x14ac:dyDescent="0.2">
      <c r="A127" s="31" t="s">
        <v>36</v>
      </c>
      <c r="B127" s="337" t="s">
        <v>113</v>
      </c>
      <c r="C127" s="338"/>
      <c r="D127" s="338"/>
      <c r="E127" s="338"/>
      <c r="F127" s="339"/>
      <c r="G127" s="33">
        <f>G111</f>
        <v>0</v>
      </c>
      <c r="H127" s="10"/>
    </row>
    <row r="128" spans="1:8" x14ac:dyDescent="0.2">
      <c r="A128" s="31"/>
      <c r="B128" s="371" t="s">
        <v>114</v>
      </c>
      <c r="C128" s="372"/>
      <c r="D128" s="372"/>
      <c r="E128" s="372"/>
      <c r="F128" s="373"/>
      <c r="G128" s="33">
        <f>SUM(G123:G127)</f>
        <v>0</v>
      </c>
      <c r="H128" s="10"/>
    </row>
    <row r="129" spans="1:8" x14ac:dyDescent="0.2">
      <c r="A129" s="31" t="s">
        <v>38</v>
      </c>
      <c r="B129" s="356" t="s">
        <v>115</v>
      </c>
      <c r="C129" s="357"/>
      <c r="D129" s="357"/>
      <c r="E129" s="357"/>
      <c r="F129" s="374"/>
      <c r="G129" s="33">
        <f ca="1">G121</f>
        <v>0</v>
      </c>
      <c r="H129" s="10"/>
    </row>
    <row r="130" spans="1:8" x14ac:dyDescent="0.2">
      <c r="A130" s="340" t="s">
        <v>116</v>
      </c>
      <c r="B130" s="341"/>
      <c r="C130" s="341"/>
      <c r="D130" s="341"/>
      <c r="E130" s="341"/>
      <c r="F130" s="329"/>
      <c r="G130" s="9">
        <f ca="1">SUM(G128:G129)</f>
        <v>0</v>
      </c>
      <c r="H130" s="10">
        <f ca="1">SUM(G123:G129)-G128</f>
        <v>0</v>
      </c>
    </row>
    <row r="131" spans="1:8" x14ac:dyDescent="0.2">
      <c r="A131" s="361" t="s">
        <v>15</v>
      </c>
      <c r="B131" s="362"/>
      <c r="C131" s="362"/>
      <c r="D131" s="362"/>
      <c r="E131" s="362"/>
      <c r="F131" s="362"/>
      <c r="G131" s="363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64" t="s">
        <v>4</v>
      </c>
      <c r="C135" s="364"/>
      <c r="D135" s="364"/>
      <c r="E135" s="364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65" t="s">
        <v>5</v>
      </c>
      <c r="C136" s="365"/>
      <c r="D136" s="365"/>
      <c r="E136" s="365"/>
      <c r="F136" s="63">
        <v>12</v>
      </c>
      <c r="G136" s="64">
        <f ca="1">G135*F136</f>
        <v>0</v>
      </c>
      <c r="H136" s="10"/>
    </row>
    <row r="137" spans="1:8" x14ac:dyDescent="0.2">
      <c r="F137" s="98"/>
    </row>
    <row r="144" spans="1:8" x14ac:dyDescent="0.2">
      <c r="G144" s="65"/>
    </row>
  </sheetData>
  <mergeCells count="138">
    <mergeCell ref="A131:G131"/>
    <mergeCell ref="B135:E135"/>
    <mergeCell ref="B136:E136"/>
    <mergeCell ref="A111:F111"/>
    <mergeCell ref="B96:E96"/>
    <mergeCell ref="A97:E97"/>
    <mergeCell ref="A112:G112"/>
    <mergeCell ref="B118:E118"/>
    <mergeCell ref="B119:E119"/>
    <mergeCell ref="B120:E120"/>
    <mergeCell ref="A121:E121"/>
    <mergeCell ref="A122:G122"/>
    <mergeCell ref="B124:F124"/>
    <mergeCell ref="B125:F125"/>
    <mergeCell ref="B126:F126"/>
    <mergeCell ref="B114:E114"/>
    <mergeCell ref="B115:E115"/>
    <mergeCell ref="B116:E116"/>
    <mergeCell ref="B117:E117"/>
    <mergeCell ref="B123:F123"/>
    <mergeCell ref="B127:F127"/>
    <mergeCell ref="B128:F128"/>
    <mergeCell ref="B129:F129"/>
    <mergeCell ref="A130:F130"/>
    <mergeCell ref="B101:E101"/>
    <mergeCell ref="A103:F103"/>
    <mergeCell ref="A95:G95"/>
    <mergeCell ref="A104:G104"/>
    <mergeCell ref="A94:E94"/>
    <mergeCell ref="A98:G98"/>
    <mergeCell ref="B99:E99"/>
    <mergeCell ref="B100:E100"/>
    <mergeCell ref="B89:E89"/>
    <mergeCell ref="A90:E90"/>
    <mergeCell ref="A91:G91"/>
    <mergeCell ref="B92:E92"/>
    <mergeCell ref="B102:E102"/>
    <mergeCell ref="B93:E9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0" t="s">
        <v>246</v>
      </c>
      <c r="B1" s="260"/>
      <c r="C1" s="260"/>
      <c r="D1" s="260"/>
      <c r="E1" s="260"/>
      <c r="F1" s="260"/>
      <c r="G1" s="260"/>
    </row>
    <row r="2" spans="1:8" ht="18.75" customHeight="1" x14ac:dyDescent="0.2">
      <c r="A2" s="258" t="s">
        <v>247</v>
      </c>
      <c r="B2" s="259"/>
      <c r="C2" s="259"/>
      <c r="D2" s="2"/>
      <c r="E2" s="2"/>
      <c r="F2" s="261"/>
      <c r="G2" s="262"/>
    </row>
    <row r="3" spans="1:8" ht="18" customHeight="1" x14ac:dyDescent="0.2">
      <c r="A3" s="263" t="s">
        <v>210</v>
      </c>
      <c r="B3" s="264"/>
      <c r="C3" s="264"/>
      <c r="D3" s="264"/>
      <c r="E3" s="264"/>
      <c r="F3" s="264"/>
      <c r="G3" s="265"/>
    </row>
    <row r="4" spans="1:8" ht="18" customHeight="1" thickBot="1" x14ac:dyDescent="0.25">
      <c r="A4" s="266"/>
      <c r="B4" s="267"/>
      <c r="C4" s="267"/>
      <c r="D4" s="267"/>
      <c r="E4" s="267"/>
      <c r="F4" s="267"/>
      <c r="G4" s="268"/>
    </row>
    <row r="5" spans="1:8" ht="14.1" customHeight="1" x14ac:dyDescent="0.2">
      <c r="A5" s="269" t="s">
        <v>6</v>
      </c>
      <c r="B5" s="270"/>
      <c r="C5" s="270"/>
      <c r="D5" s="270"/>
      <c r="E5" s="270"/>
      <c r="F5" s="271"/>
      <c r="G5" s="272"/>
    </row>
    <row r="6" spans="1:8" x14ac:dyDescent="0.2">
      <c r="A6" s="273" t="s">
        <v>20</v>
      </c>
      <c r="B6" s="274"/>
      <c r="C6" s="274"/>
      <c r="D6" s="274"/>
      <c r="E6" s="275"/>
      <c r="F6" s="276"/>
      <c r="G6" s="277"/>
    </row>
    <row r="7" spans="1:8" ht="14.1" customHeight="1" x14ac:dyDescent="0.2">
      <c r="A7" s="273" t="s">
        <v>12</v>
      </c>
      <c r="B7" s="274"/>
      <c r="C7" s="274"/>
      <c r="D7" s="274"/>
      <c r="E7" s="275"/>
      <c r="F7" s="289" t="s">
        <v>235</v>
      </c>
      <c r="G7" s="277"/>
    </row>
    <row r="8" spans="1:8" ht="19.5" customHeight="1" x14ac:dyDescent="0.2">
      <c r="A8" s="290" t="s">
        <v>248</v>
      </c>
      <c r="B8" s="291"/>
      <c r="C8" s="291"/>
      <c r="D8" s="291"/>
      <c r="E8" s="291"/>
      <c r="F8" s="291"/>
      <c r="G8" s="292"/>
    </row>
    <row r="9" spans="1:8" ht="19.5" customHeight="1" x14ac:dyDescent="0.2">
      <c r="A9" s="293"/>
      <c r="B9" s="294"/>
      <c r="C9" s="294"/>
      <c r="D9" s="294"/>
      <c r="E9" s="294"/>
      <c r="F9" s="294"/>
      <c r="G9" s="295"/>
    </row>
    <row r="10" spans="1:8" ht="14.1" customHeight="1" x14ac:dyDescent="0.2">
      <c r="A10" s="286" t="s">
        <v>21</v>
      </c>
      <c r="B10" s="287"/>
      <c r="C10" s="287"/>
      <c r="D10" s="287"/>
      <c r="E10" s="288"/>
      <c r="F10" s="284">
        <v>2022</v>
      </c>
      <c r="G10" s="285"/>
    </row>
    <row r="11" spans="1:8" ht="14.1" customHeight="1" x14ac:dyDescent="0.2">
      <c r="A11" s="286" t="s">
        <v>22</v>
      </c>
      <c r="B11" s="287"/>
      <c r="C11" s="287"/>
      <c r="D11" s="287"/>
      <c r="E11" s="288"/>
      <c r="F11" s="284" t="s">
        <v>157</v>
      </c>
      <c r="G11" s="285"/>
    </row>
    <row r="12" spans="1:8" ht="14.1" customHeight="1" x14ac:dyDescent="0.2">
      <c r="A12" s="286" t="s">
        <v>23</v>
      </c>
      <c r="B12" s="287"/>
      <c r="C12" s="287"/>
      <c r="D12" s="287"/>
      <c r="E12" s="288"/>
      <c r="F12" s="284" t="s">
        <v>24</v>
      </c>
      <c r="G12" s="285"/>
    </row>
    <row r="13" spans="1:8" ht="14.1" customHeight="1" x14ac:dyDescent="0.2">
      <c r="A13" s="286" t="s">
        <v>11</v>
      </c>
      <c r="B13" s="287"/>
      <c r="C13" s="287"/>
      <c r="D13" s="287"/>
      <c r="E13" s="288"/>
      <c r="F13" s="284" t="s">
        <v>10</v>
      </c>
      <c r="G13" s="285"/>
    </row>
    <row r="14" spans="1:8" ht="14.1" customHeight="1" x14ac:dyDescent="0.2">
      <c r="A14" s="302" t="s">
        <v>7</v>
      </c>
      <c r="B14" s="303"/>
      <c r="C14" s="303"/>
      <c r="D14" s="303"/>
      <c r="E14" s="303"/>
      <c r="F14" s="304"/>
      <c r="G14" s="305"/>
    </row>
    <row r="15" spans="1:8" ht="14.1" customHeight="1" x14ac:dyDescent="0.2">
      <c r="A15" s="286" t="s">
        <v>8</v>
      </c>
      <c r="B15" s="287"/>
      <c r="C15" s="287"/>
      <c r="D15" s="287"/>
      <c r="E15" s="288"/>
      <c r="F15" s="306">
        <v>0</v>
      </c>
      <c r="G15" s="307"/>
    </row>
    <row r="16" spans="1:8" ht="14.1" customHeight="1" x14ac:dyDescent="0.2">
      <c r="A16" s="286" t="s">
        <v>0</v>
      </c>
      <c r="B16" s="287"/>
      <c r="C16" s="287"/>
      <c r="D16" s="287"/>
      <c r="E16" s="288"/>
      <c r="F16" s="296" t="s">
        <v>158</v>
      </c>
      <c r="G16" s="297"/>
      <c r="H16" s="3"/>
    </row>
    <row r="17" spans="1:8" ht="14.1" customHeight="1" x14ac:dyDescent="0.2">
      <c r="A17" s="286" t="s">
        <v>25</v>
      </c>
      <c r="B17" s="287"/>
      <c r="C17" s="287"/>
      <c r="D17" s="287"/>
      <c r="E17" s="288"/>
      <c r="F17" s="296" t="s">
        <v>159</v>
      </c>
      <c r="G17" s="297"/>
      <c r="H17" s="3"/>
    </row>
    <row r="18" spans="1:8" ht="14.1" customHeight="1" x14ac:dyDescent="0.2">
      <c r="A18" s="286" t="s">
        <v>1</v>
      </c>
      <c r="B18" s="287"/>
      <c r="C18" s="287"/>
      <c r="D18" s="287"/>
      <c r="E18" s="288"/>
      <c r="F18" s="298">
        <v>0</v>
      </c>
      <c r="G18" s="299"/>
    </row>
    <row r="19" spans="1:8" ht="14.1" customHeight="1" x14ac:dyDescent="0.2">
      <c r="A19" s="273" t="s">
        <v>9</v>
      </c>
      <c r="B19" s="274"/>
      <c r="C19" s="274"/>
      <c r="D19" s="274"/>
      <c r="E19" s="275"/>
      <c r="F19" s="300">
        <v>44562</v>
      </c>
      <c r="G19" s="301"/>
    </row>
    <row r="20" spans="1:8" ht="14.1" customHeight="1" x14ac:dyDescent="0.2">
      <c r="A20" s="286" t="s">
        <v>26</v>
      </c>
      <c r="B20" s="287"/>
      <c r="C20" s="287"/>
      <c r="D20" s="287"/>
      <c r="E20" s="288"/>
      <c r="F20" s="314" t="s">
        <v>212</v>
      </c>
      <c r="G20" s="315"/>
    </row>
    <row r="21" spans="1:8" ht="14.1" customHeight="1" x14ac:dyDescent="0.2">
      <c r="A21" s="273" t="s">
        <v>27</v>
      </c>
      <c r="B21" s="274"/>
      <c r="C21" s="274"/>
      <c r="D21" s="274"/>
      <c r="E21" s="275"/>
      <c r="F21" s="316">
        <v>2</v>
      </c>
      <c r="G21" s="317"/>
    </row>
    <row r="22" spans="1:8" ht="14.1" customHeight="1" x14ac:dyDescent="0.2">
      <c r="A22" s="273" t="s">
        <v>28</v>
      </c>
      <c r="B22" s="274"/>
      <c r="C22" s="274"/>
      <c r="D22" s="274"/>
      <c r="E22" s="275"/>
      <c r="F22" s="316">
        <v>1</v>
      </c>
      <c r="G22" s="317"/>
    </row>
    <row r="23" spans="1:8" ht="12.75" customHeight="1" x14ac:dyDescent="0.2">
      <c r="A23" s="273" t="s">
        <v>29</v>
      </c>
      <c r="B23" s="274"/>
      <c r="C23" s="274"/>
      <c r="D23" s="274"/>
      <c r="E23" s="275"/>
      <c r="F23" s="308" t="s">
        <v>160</v>
      </c>
      <c r="G23" s="309"/>
    </row>
    <row r="24" spans="1:8" ht="12.75" customHeight="1" x14ac:dyDescent="0.2">
      <c r="A24" s="312" t="s">
        <v>180</v>
      </c>
      <c r="B24" s="276"/>
      <c r="C24" s="276"/>
      <c r="D24" s="276"/>
      <c r="E24" s="276"/>
      <c r="F24" s="276"/>
      <c r="G24" s="277"/>
    </row>
    <row r="25" spans="1:8" x14ac:dyDescent="0.2">
      <c r="A25" s="302" t="s">
        <v>2</v>
      </c>
      <c r="B25" s="303"/>
      <c r="C25" s="303"/>
      <c r="D25" s="303"/>
      <c r="E25" s="303"/>
      <c r="F25" s="304"/>
      <c r="G25" s="305"/>
    </row>
    <row r="26" spans="1:8" x14ac:dyDescent="0.2">
      <c r="A26" s="4">
        <v>1</v>
      </c>
      <c r="B26" s="313" t="s">
        <v>30</v>
      </c>
      <c r="C26" s="313"/>
      <c r="D26" s="313"/>
      <c r="E26" s="313"/>
      <c r="F26" s="5" t="s">
        <v>31</v>
      </c>
      <c r="G26" s="6" t="s">
        <v>3</v>
      </c>
    </row>
    <row r="27" spans="1:8" x14ac:dyDescent="0.2">
      <c r="A27" s="70" t="s">
        <v>32</v>
      </c>
      <c r="B27" s="310" t="s">
        <v>120</v>
      </c>
      <c r="C27" s="310"/>
      <c r="D27" s="310"/>
      <c r="E27" s="310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11" t="s">
        <v>121</v>
      </c>
      <c r="C28" s="311"/>
      <c r="D28" s="311"/>
      <c r="E28" s="311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11" t="s">
        <v>19</v>
      </c>
      <c r="C29" s="311"/>
      <c r="D29" s="311"/>
      <c r="E29" s="311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78" t="s">
        <v>37</v>
      </c>
      <c r="C30" s="279"/>
      <c r="D30" s="279"/>
      <c r="E30" s="280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78" t="s">
        <v>63</v>
      </c>
      <c r="C31" s="279"/>
      <c r="D31" s="279"/>
      <c r="E31" s="280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11" t="s">
        <v>63</v>
      </c>
      <c r="C32" s="311"/>
      <c r="D32" s="311"/>
      <c r="E32" s="311"/>
      <c r="F32" s="72"/>
      <c r="G32" s="7">
        <f>ROUND(F18*F32,2)</f>
        <v>0</v>
      </c>
      <c r="H32" s="8"/>
    </row>
    <row r="33" spans="1:8" x14ac:dyDescent="0.2">
      <c r="A33" s="328" t="s">
        <v>39</v>
      </c>
      <c r="B33" s="329"/>
      <c r="C33" s="329"/>
      <c r="D33" s="329"/>
      <c r="E33" s="329"/>
      <c r="F33" s="330"/>
      <c r="G33" s="9">
        <f>SUM(G27:G32)</f>
        <v>0</v>
      </c>
    </row>
    <row r="34" spans="1:8" x14ac:dyDescent="0.2">
      <c r="A34" s="302" t="s">
        <v>40</v>
      </c>
      <c r="B34" s="303"/>
      <c r="C34" s="303"/>
      <c r="D34" s="303"/>
      <c r="E34" s="303"/>
      <c r="F34" s="304"/>
      <c r="G34" s="305"/>
    </row>
    <row r="35" spans="1:8" x14ac:dyDescent="0.2">
      <c r="A35" s="322" t="s">
        <v>41</v>
      </c>
      <c r="B35" s="323"/>
      <c r="C35" s="323"/>
      <c r="D35" s="323"/>
      <c r="E35" s="323"/>
      <c r="F35" s="323"/>
      <c r="G35" s="324"/>
      <c r="H35" s="10"/>
    </row>
    <row r="36" spans="1:8" s="15" customFormat="1" x14ac:dyDescent="0.2">
      <c r="A36" s="74" t="s">
        <v>32</v>
      </c>
      <c r="B36" s="325" t="s">
        <v>42</v>
      </c>
      <c r="C36" s="326"/>
      <c r="D36" s="326"/>
      <c r="E36" s="327"/>
      <c r="F36" s="75">
        <v>0</v>
      </c>
      <c r="G36" s="13">
        <f>ROUND(G$33*F36,2)</f>
        <v>0</v>
      </c>
      <c r="H36" s="14"/>
    </row>
    <row r="37" spans="1:8" x14ac:dyDescent="0.2">
      <c r="A37" s="76" t="s">
        <v>33</v>
      </c>
      <c r="B37" s="281" t="s">
        <v>122</v>
      </c>
      <c r="C37" s="282"/>
      <c r="D37" s="282"/>
      <c r="E37" s="28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18" t="s">
        <v>43</v>
      </c>
      <c r="C38" s="318"/>
      <c r="D38" s="318"/>
      <c r="E38" s="318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19" t="s">
        <v>45</v>
      </c>
      <c r="B40" s="320"/>
      <c r="C40" s="320"/>
      <c r="D40" s="320"/>
      <c r="E40" s="321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22" t="s">
        <v>123</v>
      </c>
      <c r="B41" s="323"/>
      <c r="C41" s="323"/>
      <c r="D41" s="323"/>
      <c r="E41" s="323"/>
      <c r="F41" s="323"/>
      <c r="G41" s="324"/>
      <c r="H41" s="10"/>
    </row>
    <row r="42" spans="1:8" x14ac:dyDescent="0.2">
      <c r="A42" s="86" t="s">
        <v>32</v>
      </c>
      <c r="B42" s="325" t="s">
        <v>46</v>
      </c>
      <c r="C42" s="326"/>
      <c r="D42" s="326"/>
      <c r="E42" s="327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78" t="s">
        <v>47</v>
      </c>
      <c r="C43" s="279"/>
      <c r="D43" s="279"/>
      <c r="E43" s="280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78" t="s">
        <v>48</v>
      </c>
      <c r="C44" s="279"/>
      <c r="D44" s="279"/>
      <c r="E44" s="280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78" t="s">
        <v>49</v>
      </c>
      <c r="C45" s="279"/>
      <c r="D45" s="279"/>
      <c r="E45" s="280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78" t="s">
        <v>50</v>
      </c>
      <c r="C46" s="279"/>
      <c r="D46" s="279"/>
      <c r="E46" s="280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78" t="s">
        <v>51</v>
      </c>
      <c r="C47" s="279"/>
      <c r="D47" s="279"/>
      <c r="E47" s="280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78" t="s">
        <v>53</v>
      </c>
      <c r="C48" s="279"/>
      <c r="D48" s="279"/>
      <c r="E48" s="280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81" t="s">
        <v>55</v>
      </c>
      <c r="C49" s="282"/>
      <c r="D49" s="282"/>
      <c r="E49" s="283"/>
      <c r="F49" s="77">
        <v>0</v>
      </c>
      <c r="G49" s="16">
        <f t="shared" si="0"/>
        <v>0</v>
      </c>
      <c r="H49" s="10"/>
    </row>
    <row r="50" spans="1:8" x14ac:dyDescent="0.2">
      <c r="A50" s="319" t="s">
        <v>56</v>
      </c>
      <c r="B50" s="320"/>
      <c r="C50" s="320"/>
      <c r="D50" s="320"/>
      <c r="E50" s="321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22" t="s">
        <v>57</v>
      </c>
      <c r="B51" s="323"/>
      <c r="C51" s="323"/>
      <c r="D51" s="323"/>
      <c r="E51" s="323"/>
      <c r="F51" s="323"/>
      <c r="G51" s="324"/>
      <c r="H51" s="10"/>
    </row>
    <row r="52" spans="1:8" x14ac:dyDescent="0.2">
      <c r="A52" s="20" t="s">
        <v>32</v>
      </c>
      <c r="B52" s="331" t="s">
        <v>58</v>
      </c>
      <c r="C52" s="332"/>
      <c r="D52" s="332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33" t="s">
        <v>60</v>
      </c>
      <c r="C53" s="334"/>
      <c r="D53" s="334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33" t="s">
        <v>62</v>
      </c>
      <c r="C54" s="334"/>
      <c r="D54" s="334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33" t="s">
        <v>161</v>
      </c>
      <c r="C55" s="334"/>
      <c r="D55" s="334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33" t="s">
        <v>162</v>
      </c>
      <c r="C56" s="334"/>
      <c r="D56" s="334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33" t="s">
        <v>163</v>
      </c>
      <c r="C57" s="334"/>
      <c r="D57" s="334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33" t="s">
        <v>133</v>
      </c>
      <c r="C58" s="334"/>
      <c r="D58" s="334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33" t="s">
        <v>133</v>
      </c>
      <c r="C59" s="334"/>
      <c r="D59" s="334"/>
      <c r="E59" s="93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54</v>
      </c>
      <c r="B60" s="333" t="s">
        <v>133</v>
      </c>
      <c r="C60" s="334"/>
      <c r="D60" s="334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0" t="s">
        <v>64</v>
      </c>
      <c r="B61" s="341"/>
      <c r="C61" s="341"/>
      <c r="D61" s="341"/>
      <c r="E61" s="341"/>
      <c r="F61" s="329"/>
      <c r="G61" s="9">
        <f>SUM(G52:G60)</f>
        <v>0</v>
      </c>
      <c r="H61" s="10"/>
    </row>
    <row r="62" spans="1:8" x14ac:dyDescent="0.2">
      <c r="A62" s="302" t="s">
        <v>65</v>
      </c>
      <c r="B62" s="303"/>
      <c r="C62" s="303"/>
      <c r="D62" s="303"/>
      <c r="E62" s="303"/>
      <c r="F62" s="304"/>
      <c r="G62" s="305"/>
      <c r="H62" s="10"/>
    </row>
    <row r="63" spans="1:8" x14ac:dyDescent="0.2">
      <c r="A63" s="28" t="s">
        <v>66</v>
      </c>
      <c r="B63" s="335" t="s">
        <v>67</v>
      </c>
      <c r="C63" s="336"/>
      <c r="D63" s="336"/>
      <c r="E63" s="336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37" t="s">
        <v>134</v>
      </c>
      <c r="C64" s="338"/>
      <c r="D64" s="338"/>
      <c r="E64" s="338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37" t="s">
        <v>70</v>
      </c>
      <c r="C65" s="338"/>
      <c r="D65" s="338"/>
      <c r="E65" s="338"/>
      <c r="F65" s="339"/>
      <c r="G65" s="33">
        <f>G61</f>
        <v>0</v>
      </c>
      <c r="H65" s="10"/>
    </row>
    <row r="66" spans="1:8" x14ac:dyDescent="0.2">
      <c r="A66" s="340" t="s">
        <v>71</v>
      </c>
      <c r="B66" s="341"/>
      <c r="C66" s="341"/>
      <c r="D66" s="341"/>
      <c r="E66" s="341"/>
      <c r="F66" s="329"/>
      <c r="G66" s="9">
        <f>SUM(G63:G65)</f>
        <v>0</v>
      </c>
      <c r="H66" s="10"/>
    </row>
    <row r="67" spans="1:8" x14ac:dyDescent="0.2">
      <c r="A67" s="302" t="s">
        <v>72</v>
      </c>
      <c r="B67" s="303"/>
      <c r="C67" s="303"/>
      <c r="D67" s="303"/>
      <c r="E67" s="303"/>
      <c r="F67" s="304"/>
      <c r="G67" s="305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46" t="s">
        <v>74</v>
      </c>
      <c r="C69" s="347"/>
      <c r="D69" s="347"/>
      <c r="E69" s="347"/>
      <c r="F69" s="94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33</v>
      </c>
      <c r="B70" s="348" t="s">
        <v>75</v>
      </c>
      <c r="C70" s="349"/>
      <c r="D70" s="349"/>
      <c r="E70" s="349"/>
      <c r="F70" s="95">
        <f>ROUND((F69*F49),4)</f>
        <v>0</v>
      </c>
      <c r="G70" s="38">
        <f t="shared" si="3"/>
        <v>0</v>
      </c>
      <c r="H70" s="10"/>
    </row>
    <row r="71" spans="1:8" x14ac:dyDescent="0.2">
      <c r="A71" s="11" t="s">
        <v>34</v>
      </c>
      <c r="B71" s="348" t="s">
        <v>168</v>
      </c>
      <c r="C71" s="349"/>
      <c r="D71" s="349"/>
      <c r="E71" s="349"/>
      <c r="F71" s="95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35</v>
      </c>
      <c r="B72" s="348" t="s">
        <v>76</v>
      </c>
      <c r="C72" s="349"/>
      <c r="D72" s="349"/>
      <c r="E72" s="349"/>
      <c r="F72" s="95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36</v>
      </c>
      <c r="B73" s="348" t="s">
        <v>124</v>
      </c>
      <c r="C73" s="349"/>
      <c r="D73" s="349"/>
      <c r="E73" s="349"/>
      <c r="F73" s="95">
        <f>ROUND(F72*F50,4)</f>
        <v>0</v>
      </c>
      <c r="G73" s="38">
        <f t="shared" si="3"/>
        <v>0</v>
      </c>
      <c r="H73" s="10"/>
    </row>
    <row r="74" spans="1:8" x14ac:dyDescent="0.2">
      <c r="A74" s="11" t="s">
        <v>38</v>
      </c>
      <c r="B74" s="342" t="s">
        <v>169</v>
      </c>
      <c r="C74" s="343"/>
      <c r="D74" s="343"/>
      <c r="E74" s="343"/>
      <c r="F74" s="96">
        <v>0</v>
      </c>
      <c r="G74" s="39">
        <f t="shared" si="3"/>
        <v>0</v>
      </c>
      <c r="H74" s="10"/>
    </row>
    <row r="75" spans="1:8" x14ac:dyDescent="0.2">
      <c r="A75" s="340" t="s">
        <v>77</v>
      </c>
      <c r="B75" s="341"/>
      <c r="C75" s="341"/>
      <c r="D75" s="341"/>
      <c r="E75" s="34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02" t="s">
        <v>78</v>
      </c>
      <c r="B76" s="303"/>
      <c r="C76" s="303"/>
      <c r="D76" s="303"/>
      <c r="E76" s="303"/>
      <c r="F76" s="304"/>
      <c r="G76" s="305"/>
      <c r="H76" s="10"/>
    </row>
    <row r="77" spans="1:8" s="36" customFormat="1" x14ac:dyDescent="0.2">
      <c r="A77" s="322" t="s">
        <v>125</v>
      </c>
      <c r="B77" s="323"/>
      <c r="C77" s="323"/>
      <c r="D77" s="323"/>
      <c r="E77" s="323"/>
      <c r="F77" s="323"/>
      <c r="G77" s="324"/>
      <c r="H77" s="10"/>
    </row>
    <row r="78" spans="1:8" x14ac:dyDescent="0.2">
      <c r="A78" s="86" t="s">
        <v>32</v>
      </c>
      <c r="B78" s="344" t="s">
        <v>213</v>
      </c>
      <c r="C78" s="345"/>
      <c r="D78" s="345"/>
      <c r="E78" s="345"/>
      <c r="F78" s="87">
        <v>0</v>
      </c>
      <c r="G78" s="37">
        <f t="shared" ref="G78:G83" si="4">ROUND(G$33*F78,2)</f>
        <v>0</v>
      </c>
      <c r="H78" s="10"/>
    </row>
    <row r="79" spans="1:8" x14ac:dyDescent="0.2">
      <c r="A79" s="74" t="s">
        <v>33</v>
      </c>
      <c r="B79" s="278" t="s">
        <v>126</v>
      </c>
      <c r="C79" s="279"/>
      <c r="D79" s="279"/>
      <c r="E79" s="279"/>
      <c r="F79" s="75">
        <f>ROUND(((1/30)/12)*1,4)*0</f>
        <v>0</v>
      </c>
      <c r="G79" s="38">
        <f t="shared" si="4"/>
        <v>0</v>
      </c>
      <c r="H79" s="10"/>
    </row>
    <row r="80" spans="1:8" x14ac:dyDescent="0.2">
      <c r="A80" s="74" t="s">
        <v>34</v>
      </c>
      <c r="B80" s="278" t="s">
        <v>127</v>
      </c>
      <c r="C80" s="279"/>
      <c r="D80" s="279"/>
      <c r="E80" s="279"/>
      <c r="F80" s="75">
        <f>ROUND((((1/30)/12)*5)*0.02,4)*0</f>
        <v>0</v>
      </c>
      <c r="G80" s="38">
        <f t="shared" si="4"/>
        <v>0</v>
      </c>
      <c r="H80" s="10"/>
    </row>
    <row r="81" spans="1:8" x14ac:dyDescent="0.2">
      <c r="A81" s="74" t="s">
        <v>35</v>
      </c>
      <c r="B81" s="278" t="s">
        <v>128</v>
      </c>
      <c r="C81" s="279"/>
      <c r="D81" s="279"/>
      <c r="E81" s="279"/>
      <c r="F81" s="75">
        <f>ROUND((((1/30)/12)*15)*0.05,4)*0</f>
        <v>0</v>
      </c>
      <c r="G81" s="38">
        <f t="shared" si="4"/>
        <v>0</v>
      </c>
      <c r="H81" s="10"/>
    </row>
    <row r="82" spans="1:8" x14ac:dyDescent="0.2">
      <c r="A82" s="74" t="s">
        <v>36</v>
      </c>
      <c r="B82" s="354" t="s">
        <v>214</v>
      </c>
      <c r="C82" s="355"/>
      <c r="D82" s="355"/>
      <c r="E82" s="355"/>
      <c r="F82" s="75">
        <v>0</v>
      </c>
      <c r="G82" s="38">
        <f t="shared" si="4"/>
        <v>0</v>
      </c>
      <c r="H82" s="10"/>
    </row>
    <row r="83" spans="1:8" x14ac:dyDescent="0.2">
      <c r="A83" s="74" t="s">
        <v>38</v>
      </c>
      <c r="B83" s="281" t="s">
        <v>129</v>
      </c>
      <c r="C83" s="282"/>
      <c r="D83" s="282"/>
      <c r="E83" s="282"/>
      <c r="F83" s="77">
        <f>ROUND((((1/30)/12)*5)*0.5,4)*0</f>
        <v>0</v>
      </c>
      <c r="G83" s="39">
        <f t="shared" si="4"/>
        <v>0</v>
      </c>
      <c r="H83" s="10"/>
    </row>
    <row r="84" spans="1:8" x14ac:dyDescent="0.2">
      <c r="A84" s="350" t="s">
        <v>79</v>
      </c>
      <c r="B84" s="321"/>
      <c r="C84" s="321"/>
      <c r="D84" s="321"/>
      <c r="E84" s="321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51" t="s">
        <v>80</v>
      </c>
      <c r="B85" s="352"/>
      <c r="C85" s="352"/>
      <c r="D85" s="352"/>
      <c r="E85" s="352"/>
      <c r="F85" s="352"/>
      <c r="G85" s="353"/>
      <c r="H85" s="10"/>
    </row>
    <row r="86" spans="1:8" x14ac:dyDescent="0.2">
      <c r="A86" s="20" t="s">
        <v>32</v>
      </c>
      <c r="B86" s="346" t="s">
        <v>81</v>
      </c>
      <c r="C86" s="347"/>
      <c r="D86" s="347"/>
      <c r="E86" s="347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48" t="s">
        <v>82</v>
      </c>
      <c r="C87" s="349"/>
      <c r="D87" s="349"/>
      <c r="E87" s="349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48" t="s">
        <v>83</v>
      </c>
      <c r="C88" s="349"/>
      <c r="D88" s="349"/>
      <c r="E88" s="349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48" t="s">
        <v>63</v>
      </c>
      <c r="C89" s="349"/>
      <c r="D89" s="349"/>
      <c r="E89" s="349"/>
      <c r="F89" s="95">
        <v>0</v>
      </c>
      <c r="G89" s="39">
        <f>ROUND(G$33*F89,2)</f>
        <v>0</v>
      </c>
      <c r="H89" s="10"/>
    </row>
    <row r="90" spans="1:8" x14ac:dyDescent="0.2">
      <c r="A90" s="328" t="s">
        <v>84</v>
      </c>
      <c r="B90" s="329"/>
      <c r="C90" s="329"/>
      <c r="D90" s="329"/>
      <c r="E90" s="329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1" t="s">
        <v>215</v>
      </c>
      <c r="B91" s="352"/>
      <c r="C91" s="352"/>
      <c r="D91" s="352"/>
      <c r="E91" s="352"/>
      <c r="F91" s="352"/>
      <c r="G91" s="353"/>
      <c r="H91" s="10"/>
    </row>
    <row r="92" spans="1:8" x14ac:dyDescent="0.2">
      <c r="A92" s="20" t="s">
        <v>32</v>
      </c>
      <c r="B92" s="346" t="s">
        <v>85</v>
      </c>
      <c r="C92" s="347"/>
      <c r="D92" s="347"/>
      <c r="E92" s="347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58" t="s">
        <v>241</v>
      </c>
      <c r="C93" s="359"/>
      <c r="D93" s="359"/>
      <c r="E93" s="360"/>
      <c r="F93" s="163">
        <f>ROUND(F92*F50,4)</f>
        <v>0</v>
      </c>
      <c r="G93" s="37">
        <f>ROUND(G$33*F93,2)</f>
        <v>0</v>
      </c>
      <c r="H93" s="10"/>
    </row>
    <row r="94" spans="1:8" x14ac:dyDescent="0.2">
      <c r="A94" s="328" t="s">
        <v>86</v>
      </c>
      <c r="B94" s="329"/>
      <c r="C94" s="329"/>
      <c r="D94" s="329"/>
      <c r="E94" s="329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22" t="s">
        <v>130</v>
      </c>
      <c r="B95" s="323"/>
      <c r="C95" s="323"/>
      <c r="D95" s="323"/>
      <c r="E95" s="323"/>
      <c r="F95" s="323"/>
      <c r="G95" s="324"/>
      <c r="H95" s="73"/>
    </row>
    <row r="96" spans="1:8" s="69" customFormat="1" x14ac:dyDescent="0.2">
      <c r="A96" s="86" t="s">
        <v>32</v>
      </c>
      <c r="B96" s="325" t="s">
        <v>131</v>
      </c>
      <c r="C96" s="326"/>
      <c r="D96" s="326"/>
      <c r="E96" s="326"/>
      <c r="F96" s="87">
        <v>0</v>
      </c>
      <c r="G96" s="37">
        <f>ROUND(G$33*F96,2)</f>
        <v>0</v>
      </c>
      <c r="H96" s="73"/>
    </row>
    <row r="97" spans="1:8" s="69" customFormat="1" x14ac:dyDescent="0.2">
      <c r="A97" s="350" t="s">
        <v>132</v>
      </c>
      <c r="B97" s="321"/>
      <c r="C97" s="321"/>
      <c r="D97" s="321"/>
      <c r="E97" s="321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02" t="s">
        <v>87</v>
      </c>
      <c r="B98" s="303"/>
      <c r="C98" s="303"/>
      <c r="D98" s="303"/>
      <c r="E98" s="303"/>
      <c r="F98" s="304"/>
      <c r="G98" s="305"/>
      <c r="H98" s="10"/>
    </row>
    <row r="99" spans="1:8" x14ac:dyDescent="0.2">
      <c r="A99" s="28" t="s">
        <v>88</v>
      </c>
      <c r="B99" s="335" t="s">
        <v>135</v>
      </c>
      <c r="C99" s="336"/>
      <c r="D99" s="336"/>
      <c r="E99" s="336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37" t="s">
        <v>90</v>
      </c>
      <c r="C100" s="338"/>
      <c r="D100" s="338"/>
      <c r="E100" s="338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37" t="s">
        <v>92</v>
      </c>
      <c r="C101" s="338"/>
      <c r="D101" s="338"/>
      <c r="E101" s="338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56" t="s">
        <v>136</v>
      </c>
      <c r="C102" s="357"/>
      <c r="D102" s="357"/>
      <c r="E102" s="357"/>
      <c r="F102" s="32">
        <f>F97</f>
        <v>0</v>
      </c>
      <c r="G102" s="33">
        <f>G97</f>
        <v>0</v>
      </c>
      <c r="H102" s="10"/>
    </row>
    <row r="103" spans="1:8" x14ac:dyDescent="0.2">
      <c r="A103" s="340" t="s">
        <v>93</v>
      </c>
      <c r="B103" s="341"/>
      <c r="C103" s="341"/>
      <c r="D103" s="341"/>
      <c r="E103" s="341"/>
      <c r="F103" s="329"/>
      <c r="G103" s="9">
        <f>SUM(G99:G102)</f>
        <v>0</v>
      </c>
      <c r="H103" s="10"/>
    </row>
    <row r="104" spans="1:8" x14ac:dyDescent="0.2">
      <c r="A104" s="302" t="s">
        <v>94</v>
      </c>
      <c r="B104" s="303"/>
      <c r="C104" s="303"/>
      <c r="D104" s="303"/>
      <c r="E104" s="303"/>
      <c r="F104" s="304"/>
      <c r="G104" s="305"/>
      <c r="H104" s="10"/>
    </row>
    <row r="105" spans="1:8" x14ac:dyDescent="0.2">
      <c r="A105" s="20" t="s">
        <v>32</v>
      </c>
      <c r="B105" s="42" t="s">
        <v>206</v>
      </c>
      <c r="C105" s="112"/>
      <c r="D105" s="112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207</v>
      </c>
      <c r="C106" s="88"/>
      <c r="D106" s="88"/>
      <c r="E106" s="89">
        <f>'Insumos, Uniformes e EPI''s'!E41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209</v>
      </c>
      <c r="C107" s="88"/>
      <c r="D107" s="88"/>
      <c r="E107" s="89">
        <f>'Insumos, Uniformes e EPI''s'!E21</f>
        <v>0</v>
      </c>
      <c r="F107" s="92">
        <v>1</v>
      </c>
      <c r="G107" s="7">
        <f t="shared" ref="G107:G109" si="5">ROUND((E107*F107),2)</f>
        <v>0</v>
      </c>
      <c r="H107" s="73"/>
    </row>
    <row r="108" spans="1:8" s="69" customFormat="1" x14ac:dyDescent="0.2">
      <c r="A108" s="74" t="s">
        <v>35</v>
      </c>
      <c r="B108" s="122" t="s">
        <v>133</v>
      </c>
      <c r="C108" s="88"/>
      <c r="D108" s="88"/>
      <c r="E108" s="89">
        <v>0</v>
      </c>
      <c r="F108" s="92">
        <v>1</v>
      </c>
      <c r="G108" s="7">
        <f t="shared" si="5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5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19" t="s">
        <v>95</v>
      </c>
      <c r="B111" s="320"/>
      <c r="C111" s="320"/>
      <c r="D111" s="320"/>
      <c r="E111" s="320"/>
      <c r="F111" s="321"/>
      <c r="G111" s="9">
        <f>SUM(G105:G110)</f>
        <v>0</v>
      </c>
      <c r="H111" s="73"/>
    </row>
    <row r="112" spans="1:8" x14ac:dyDescent="0.2">
      <c r="A112" s="302" t="s">
        <v>96</v>
      </c>
      <c r="B112" s="303"/>
      <c r="C112" s="303"/>
      <c r="D112" s="303"/>
      <c r="E112" s="303"/>
      <c r="F112" s="304"/>
      <c r="G112" s="305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46" t="s">
        <v>98</v>
      </c>
      <c r="C114" s="347"/>
      <c r="D114" s="347"/>
      <c r="E114" s="347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48" t="s">
        <v>99</v>
      </c>
      <c r="C115" s="349"/>
      <c r="D115" s="349"/>
      <c r="E115" s="349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68" t="s">
        <v>100</v>
      </c>
      <c r="C116" s="369"/>
      <c r="D116" s="369"/>
      <c r="E116" s="369"/>
      <c r="F116" s="95"/>
      <c r="G116" s="13"/>
      <c r="H116" s="10"/>
    </row>
    <row r="117" spans="1:8" x14ac:dyDescent="0.2">
      <c r="A117" s="11" t="s">
        <v>101</v>
      </c>
      <c r="B117" s="348" t="s">
        <v>102</v>
      </c>
      <c r="C117" s="349"/>
      <c r="D117" s="349"/>
      <c r="E117" s="349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48" t="s">
        <v>104</v>
      </c>
      <c r="C118" s="349"/>
      <c r="D118" s="349"/>
      <c r="E118" s="349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48" t="s">
        <v>13</v>
      </c>
      <c r="C119" s="349"/>
      <c r="D119" s="349"/>
      <c r="E119" s="349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66" t="s">
        <v>106</v>
      </c>
      <c r="C120" s="367"/>
      <c r="D120" s="367"/>
      <c r="E120" s="367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0" t="s">
        <v>107</v>
      </c>
      <c r="B121" s="341"/>
      <c r="C121" s="341"/>
      <c r="D121" s="341"/>
      <c r="E121" s="341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02" t="s">
        <v>108</v>
      </c>
      <c r="B122" s="303"/>
      <c r="C122" s="303"/>
      <c r="D122" s="303"/>
      <c r="E122" s="303"/>
      <c r="F122" s="304"/>
      <c r="G122" s="305"/>
      <c r="H122" s="10"/>
    </row>
    <row r="123" spans="1:8" x14ac:dyDescent="0.2">
      <c r="A123" s="28" t="s">
        <v>32</v>
      </c>
      <c r="B123" s="335" t="s">
        <v>109</v>
      </c>
      <c r="C123" s="336"/>
      <c r="D123" s="336"/>
      <c r="E123" s="336"/>
      <c r="F123" s="370"/>
      <c r="G123" s="30">
        <f>G33</f>
        <v>0</v>
      </c>
      <c r="H123" s="10"/>
    </row>
    <row r="124" spans="1:8" x14ac:dyDescent="0.2">
      <c r="A124" s="31" t="s">
        <v>33</v>
      </c>
      <c r="B124" s="337" t="s">
        <v>110</v>
      </c>
      <c r="C124" s="338"/>
      <c r="D124" s="338"/>
      <c r="E124" s="338"/>
      <c r="F124" s="339"/>
      <c r="G124" s="33">
        <f>G66</f>
        <v>0</v>
      </c>
      <c r="H124" s="10"/>
    </row>
    <row r="125" spans="1:8" x14ac:dyDescent="0.2">
      <c r="A125" s="31" t="s">
        <v>34</v>
      </c>
      <c r="B125" s="337" t="s">
        <v>111</v>
      </c>
      <c r="C125" s="338"/>
      <c r="D125" s="338"/>
      <c r="E125" s="338"/>
      <c r="F125" s="339"/>
      <c r="G125" s="33">
        <f>G75</f>
        <v>0</v>
      </c>
      <c r="H125" s="10"/>
    </row>
    <row r="126" spans="1:8" x14ac:dyDescent="0.2">
      <c r="A126" s="31" t="s">
        <v>35</v>
      </c>
      <c r="B126" s="337" t="s">
        <v>112</v>
      </c>
      <c r="C126" s="338"/>
      <c r="D126" s="338"/>
      <c r="E126" s="338"/>
      <c r="F126" s="339"/>
      <c r="G126" s="33">
        <f>G103</f>
        <v>0</v>
      </c>
      <c r="H126" s="10"/>
    </row>
    <row r="127" spans="1:8" x14ac:dyDescent="0.2">
      <c r="A127" s="31" t="s">
        <v>36</v>
      </c>
      <c r="B127" s="337" t="s">
        <v>113</v>
      </c>
      <c r="C127" s="338"/>
      <c r="D127" s="338"/>
      <c r="E127" s="338"/>
      <c r="F127" s="339"/>
      <c r="G127" s="33">
        <f>G111</f>
        <v>0</v>
      </c>
      <c r="H127" s="10"/>
    </row>
    <row r="128" spans="1:8" x14ac:dyDescent="0.2">
      <c r="A128" s="31"/>
      <c r="B128" s="371" t="s">
        <v>114</v>
      </c>
      <c r="C128" s="372"/>
      <c r="D128" s="372"/>
      <c r="E128" s="372"/>
      <c r="F128" s="373"/>
      <c r="G128" s="33">
        <f>SUM(G123:G127)</f>
        <v>0</v>
      </c>
      <c r="H128" s="10"/>
    </row>
    <row r="129" spans="1:8" x14ac:dyDescent="0.2">
      <c r="A129" s="31" t="s">
        <v>38</v>
      </c>
      <c r="B129" s="356" t="s">
        <v>115</v>
      </c>
      <c r="C129" s="357"/>
      <c r="D129" s="357"/>
      <c r="E129" s="357"/>
      <c r="F129" s="374"/>
      <c r="G129" s="33">
        <f ca="1">G121</f>
        <v>0</v>
      </c>
      <c r="H129" s="10"/>
    </row>
    <row r="130" spans="1:8" x14ac:dyDescent="0.2">
      <c r="A130" s="340" t="s">
        <v>116</v>
      </c>
      <c r="B130" s="341"/>
      <c r="C130" s="341"/>
      <c r="D130" s="341"/>
      <c r="E130" s="341"/>
      <c r="F130" s="329"/>
      <c r="G130" s="9">
        <f ca="1">SUM(G128:G129)</f>
        <v>0</v>
      </c>
      <c r="H130" s="10">
        <f ca="1">SUM(G123:G129)-G128</f>
        <v>0</v>
      </c>
    </row>
    <row r="131" spans="1:8" x14ac:dyDescent="0.2">
      <c r="A131" s="361" t="s">
        <v>15</v>
      </c>
      <c r="B131" s="362"/>
      <c r="C131" s="362"/>
      <c r="D131" s="362"/>
      <c r="E131" s="362"/>
      <c r="F131" s="362"/>
      <c r="G131" s="363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64" t="s">
        <v>4</v>
      </c>
      <c r="C135" s="364"/>
      <c r="D135" s="364"/>
      <c r="E135" s="364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65" t="s">
        <v>5</v>
      </c>
      <c r="C136" s="365"/>
      <c r="D136" s="365"/>
      <c r="E136" s="365"/>
      <c r="F136" s="63">
        <v>12</v>
      </c>
      <c r="G136" s="64">
        <f ca="1">G135*F136</f>
        <v>0</v>
      </c>
      <c r="H136" s="10"/>
    </row>
    <row r="137" spans="1:8" x14ac:dyDescent="0.2">
      <c r="F137" s="14"/>
    </row>
    <row r="144" spans="1:8" x14ac:dyDescent="0.2">
      <c r="G144" s="65"/>
    </row>
  </sheetData>
  <mergeCells count="138">
    <mergeCell ref="B135:E135"/>
    <mergeCell ref="B136:E136"/>
    <mergeCell ref="B127:F127"/>
    <mergeCell ref="B128:F128"/>
    <mergeCell ref="B129:F129"/>
    <mergeCell ref="A130:F130"/>
    <mergeCell ref="A131:G131"/>
    <mergeCell ref="B114:E114"/>
    <mergeCell ref="B115:E115"/>
    <mergeCell ref="B116:E116"/>
    <mergeCell ref="B117:E117"/>
    <mergeCell ref="B118:E118"/>
    <mergeCell ref="B119:E119"/>
    <mergeCell ref="B120:E120"/>
    <mergeCell ref="A121:E121"/>
    <mergeCell ref="A122:G122"/>
    <mergeCell ref="B123:F123"/>
    <mergeCell ref="B124:F124"/>
    <mergeCell ref="B125:F125"/>
    <mergeCell ref="B126:F126"/>
    <mergeCell ref="B101:E101"/>
    <mergeCell ref="A103:F103"/>
    <mergeCell ref="A104:G104"/>
    <mergeCell ref="A112:G112"/>
    <mergeCell ref="A94:E94"/>
    <mergeCell ref="A98:G98"/>
    <mergeCell ref="B99:E99"/>
    <mergeCell ref="B100:E100"/>
    <mergeCell ref="A95:G95"/>
    <mergeCell ref="B96:E96"/>
    <mergeCell ref="A97:E97"/>
    <mergeCell ref="A111:F111"/>
    <mergeCell ref="B102:E102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B93:E93"/>
    <mergeCell ref="A50:E50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0" t="s">
        <v>246</v>
      </c>
      <c r="B1" s="260"/>
      <c r="C1" s="260"/>
      <c r="D1" s="260"/>
      <c r="E1" s="260"/>
      <c r="F1" s="260"/>
      <c r="G1" s="260"/>
    </row>
    <row r="2" spans="1:8" ht="18.75" customHeight="1" x14ac:dyDescent="0.2">
      <c r="A2" s="258" t="s">
        <v>247</v>
      </c>
      <c r="B2" s="259"/>
      <c r="C2" s="259"/>
      <c r="D2" s="2"/>
      <c r="E2" s="2"/>
      <c r="F2" s="261"/>
      <c r="G2" s="262"/>
    </row>
    <row r="3" spans="1:8" ht="18" customHeight="1" x14ac:dyDescent="0.2">
      <c r="A3" s="263" t="s">
        <v>210</v>
      </c>
      <c r="B3" s="264"/>
      <c r="C3" s="264"/>
      <c r="D3" s="264"/>
      <c r="E3" s="264"/>
      <c r="F3" s="264"/>
      <c r="G3" s="265"/>
    </row>
    <row r="4" spans="1:8" ht="18" customHeight="1" thickBot="1" x14ac:dyDescent="0.25">
      <c r="A4" s="266"/>
      <c r="B4" s="267"/>
      <c r="C4" s="267"/>
      <c r="D4" s="267"/>
      <c r="E4" s="267"/>
      <c r="F4" s="267"/>
      <c r="G4" s="268"/>
    </row>
    <row r="5" spans="1:8" ht="14.1" customHeight="1" x14ac:dyDescent="0.2">
      <c r="A5" s="269" t="s">
        <v>6</v>
      </c>
      <c r="B5" s="270"/>
      <c r="C5" s="270"/>
      <c r="D5" s="270"/>
      <c r="E5" s="270"/>
      <c r="F5" s="271"/>
      <c r="G5" s="272"/>
    </row>
    <row r="6" spans="1:8" ht="12.75" customHeight="1" x14ac:dyDescent="0.2">
      <c r="A6" s="273" t="s">
        <v>20</v>
      </c>
      <c r="B6" s="274"/>
      <c r="C6" s="274"/>
      <c r="D6" s="274"/>
      <c r="E6" s="275"/>
      <c r="F6" s="276"/>
      <c r="G6" s="277"/>
    </row>
    <row r="7" spans="1:8" ht="14.1" customHeight="1" x14ac:dyDescent="0.2">
      <c r="A7" s="273" t="s">
        <v>12</v>
      </c>
      <c r="B7" s="274"/>
      <c r="C7" s="274"/>
      <c r="D7" s="274"/>
      <c r="E7" s="275"/>
      <c r="F7" s="289" t="s">
        <v>236</v>
      </c>
      <c r="G7" s="277"/>
    </row>
    <row r="8" spans="1:8" ht="19.5" customHeight="1" x14ac:dyDescent="0.2">
      <c r="A8" s="290" t="s">
        <v>248</v>
      </c>
      <c r="B8" s="291"/>
      <c r="C8" s="291"/>
      <c r="D8" s="291"/>
      <c r="E8" s="291"/>
      <c r="F8" s="291"/>
      <c r="G8" s="292"/>
    </row>
    <row r="9" spans="1:8" ht="19.5" customHeight="1" x14ac:dyDescent="0.2">
      <c r="A9" s="293"/>
      <c r="B9" s="294"/>
      <c r="C9" s="294"/>
      <c r="D9" s="294"/>
      <c r="E9" s="294"/>
      <c r="F9" s="294"/>
      <c r="G9" s="295"/>
    </row>
    <row r="10" spans="1:8" ht="14.1" customHeight="1" x14ac:dyDescent="0.2">
      <c r="A10" s="286" t="s">
        <v>21</v>
      </c>
      <c r="B10" s="287"/>
      <c r="C10" s="287"/>
      <c r="D10" s="287"/>
      <c r="E10" s="288"/>
      <c r="F10" s="284">
        <v>2022</v>
      </c>
      <c r="G10" s="285"/>
    </row>
    <row r="11" spans="1:8" ht="14.1" customHeight="1" x14ac:dyDescent="0.2">
      <c r="A11" s="286" t="s">
        <v>22</v>
      </c>
      <c r="B11" s="287"/>
      <c r="C11" s="287"/>
      <c r="D11" s="287"/>
      <c r="E11" s="288"/>
      <c r="F11" s="284" t="s">
        <v>157</v>
      </c>
      <c r="G11" s="285"/>
    </row>
    <row r="12" spans="1:8" ht="14.1" customHeight="1" x14ac:dyDescent="0.2">
      <c r="A12" s="286" t="s">
        <v>23</v>
      </c>
      <c r="B12" s="287"/>
      <c r="C12" s="287"/>
      <c r="D12" s="287"/>
      <c r="E12" s="288"/>
      <c r="F12" s="284" t="s">
        <v>24</v>
      </c>
      <c r="G12" s="285"/>
    </row>
    <row r="13" spans="1:8" ht="14.1" customHeight="1" x14ac:dyDescent="0.2">
      <c r="A13" s="286" t="s">
        <v>11</v>
      </c>
      <c r="B13" s="287"/>
      <c r="C13" s="287"/>
      <c r="D13" s="287"/>
      <c r="E13" s="288"/>
      <c r="F13" s="284" t="s">
        <v>10</v>
      </c>
      <c r="G13" s="285"/>
    </row>
    <row r="14" spans="1:8" ht="14.1" customHeight="1" x14ac:dyDescent="0.2">
      <c r="A14" s="302" t="s">
        <v>7</v>
      </c>
      <c r="B14" s="303"/>
      <c r="C14" s="303"/>
      <c r="D14" s="303"/>
      <c r="E14" s="303"/>
      <c r="F14" s="304"/>
      <c r="G14" s="305"/>
    </row>
    <row r="15" spans="1:8" ht="14.1" customHeight="1" x14ac:dyDescent="0.2">
      <c r="A15" s="286" t="s">
        <v>8</v>
      </c>
      <c r="B15" s="287"/>
      <c r="C15" s="287"/>
      <c r="D15" s="287"/>
      <c r="E15" s="288"/>
      <c r="F15" s="306">
        <v>0</v>
      </c>
      <c r="G15" s="307"/>
    </row>
    <row r="16" spans="1:8" ht="14.1" customHeight="1" x14ac:dyDescent="0.2">
      <c r="A16" s="286" t="s">
        <v>0</v>
      </c>
      <c r="B16" s="287"/>
      <c r="C16" s="287"/>
      <c r="D16" s="287"/>
      <c r="E16" s="288"/>
      <c r="F16" s="296" t="s">
        <v>158</v>
      </c>
      <c r="G16" s="297"/>
      <c r="H16" s="3"/>
    </row>
    <row r="17" spans="1:8" ht="14.1" customHeight="1" x14ac:dyDescent="0.2">
      <c r="A17" s="286" t="s">
        <v>25</v>
      </c>
      <c r="B17" s="287"/>
      <c r="C17" s="287"/>
      <c r="D17" s="287"/>
      <c r="E17" s="288"/>
      <c r="F17" s="296" t="s">
        <v>159</v>
      </c>
      <c r="G17" s="297"/>
      <c r="H17" s="3"/>
    </row>
    <row r="18" spans="1:8" ht="14.1" customHeight="1" x14ac:dyDescent="0.2">
      <c r="A18" s="286" t="s">
        <v>1</v>
      </c>
      <c r="B18" s="287"/>
      <c r="C18" s="287"/>
      <c r="D18" s="287"/>
      <c r="E18" s="288"/>
      <c r="F18" s="298">
        <v>0</v>
      </c>
      <c r="G18" s="299"/>
    </row>
    <row r="19" spans="1:8" ht="14.1" customHeight="1" x14ac:dyDescent="0.2">
      <c r="A19" s="273" t="s">
        <v>9</v>
      </c>
      <c r="B19" s="274"/>
      <c r="C19" s="274"/>
      <c r="D19" s="274"/>
      <c r="E19" s="275"/>
      <c r="F19" s="300">
        <v>44562</v>
      </c>
      <c r="G19" s="301"/>
    </row>
    <row r="20" spans="1:8" ht="14.1" customHeight="1" x14ac:dyDescent="0.2">
      <c r="A20" s="286" t="s">
        <v>26</v>
      </c>
      <c r="B20" s="287"/>
      <c r="C20" s="287"/>
      <c r="D20" s="287"/>
      <c r="E20" s="288"/>
      <c r="F20" s="314" t="s">
        <v>164</v>
      </c>
      <c r="G20" s="315"/>
    </row>
    <row r="21" spans="1:8" ht="14.1" customHeight="1" x14ac:dyDescent="0.2">
      <c r="A21" s="273" t="s">
        <v>27</v>
      </c>
      <c r="B21" s="274"/>
      <c r="C21" s="274"/>
      <c r="D21" s="274"/>
      <c r="E21" s="275"/>
      <c r="F21" s="316">
        <v>2</v>
      </c>
      <c r="G21" s="317"/>
    </row>
    <row r="22" spans="1:8" ht="14.1" customHeight="1" x14ac:dyDescent="0.2">
      <c r="A22" s="273" t="s">
        <v>28</v>
      </c>
      <c r="B22" s="274"/>
      <c r="C22" s="274"/>
      <c r="D22" s="274"/>
      <c r="E22" s="275"/>
      <c r="F22" s="316">
        <v>1</v>
      </c>
      <c r="G22" s="317"/>
    </row>
    <row r="23" spans="1:8" ht="12.75" customHeight="1" x14ac:dyDescent="0.2">
      <c r="A23" s="273" t="s">
        <v>29</v>
      </c>
      <c r="B23" s="274"/>
      <c r="C23" s="274"/>
      <c r="D23" s="274"/>
      <c r="E23" s="275"/>
      <c r="F23" s="308" t="s">
        <v>160</v>
      </c>
      <c r="G23" s="309"/>
    </row>
    <row r="24" spans="1:8" ht="12.75" customHeight="1" x14ac:dyDescent="0.2">
      <c r="A24" s="312" t="s">
        <v>181</v>
      </c>
      <c r="B24" s="276"/>
      <c r="C24" s="276"/>
      <c r="D24" s="276"/>
      <c r="E24" s="276"/>
      <c r="F24" s="276"/>
      <c r="G24" s="277"/>
    </row>
    <row r="25" spans="1:8" x14ac:dyDescent="0.2">
      <c r="A25" s="302" t="s">
        <v>2</v>
      </c>
      <c r="B25" s="303"/>
      <c r="C25" s="303"/>
      <c r="D25" s="303"/>
      <c r="E25" s="303"/>
      <c r="F25" s="304"/>
      <c r="G25" s="305"/>
    </row>
    <row r="26" spans="1:8" x14ac:dyDescent="0.2">
      <c r="A26" s="4">
        <v>1</v>
      </c>
      <c r="B26" s="313" t="s">
        <v>30</v>
      </c>
      <c r="C26" s="313"/>
      <c r="D26" s="313"/>
      <c r="E26" s="313"/>
      <c r="F26" s="135" t="s">
        <v>31</v>
      </c>
      <c r="G26" s="6" t="s">
        <v>3</v>
      </c>
    </row>
    <row r="27" spans="1:8" x14ac:dyDescent="0.2">
      <c r="A27" s="70" t="s">
        <v>32</v>
      </c>
      <c r="B27" s="310" t="s">
        <v>120</v>
      </c>
      <c r="C27" s="310"/>
      <c r="D27" s="310"/>
      <c r="E27" s="310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11" t="s">
        <v>121</v>
      </c>
      <c r="C28" s="311"/>
      <c r="D28" s="311"/>
      <c r="E28" s="311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11" t="s">
        <v>19</v>
      </c>
      <c r="C29" s="311"/>
      <c r="D29" s="311"/>
      <c r="E29" s="311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78" t="s">
        <v>37</v>
      </c>
      <c r="C30" s="279"/>
      <c r="D30" s="279"/>
      <c r="E30" s="280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78" t="s">
        <v>63</v>
      </c>
      <c r="C31" s="279"/>
      <c r="D31" s="279"/>
      <c r="E31" s="280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11" t="s">
        <v>63</v>
      </c>
      <c r="C32" s="311"/>
      <c r="D32" s="311"/>
      <c r="E32" s="311"/>
      <c r="F32" s="72"/>
      <c r="G32" s="7">
        <f>ROUND(F18*F32,2)</f>
        <v>0</v>
      </c>
      <c r="H32" s="8"/>
    </row>
    <row r="33" spans="1:8" x14ac:dyDescent="0.2">
      <c r="A33" s="328" t="s">
        <v>39</v>
      </c>
      <c r="B33" s="329"/>
      <c r="C33" s="329"/>
      <c r="D33" s="329"/>
      <c r="E33" s="329"/>
      <c r="F33" s="330"/>
      <c r="G33" s="9">
        <f>SUM(G27:G32)</f>
        <v>0</v>
      </c>
    </row>
    <row r="34" spans="1:8" x14ac:dyDescent="0.2">
      <c r="A34" s="302" t="s">
        <v>40</v>
      </c>
      <c r="B34" s="303"/>
      <c r="C34" s="303"/>
      <c r="D34" s="303"/>
      <c r="E34" s="303"/>
      <c r="F34" s="304"/>
      <c r="G34" s="305"/>
    </row>
    <row r="35" spans="1:8" x14ac:dyDescent="0.2">
      <c r="A35" s="322" t="s">
        <v>41</v>
      </c>
      <c r="B35" s="323"/>
      <c r="C35" s="323"/>
      <c r="D35" s="323"/>
      <c r="E35" s="323"/>
      <c r="F35" s="323"/>
      <c r="G35" s="324"/>
      <c r="H35" s="10"/>
    </row>
    <row r="36" spans="1:8" s="15" customFormat="1" x14ac:dyDescent="0.2">
      <c r="A36" s="74" t="s">
        <v>32</v>
      </c>
      <c r="B36" s="325" t="s">
        <v>42</v>
      </c>
      <c r="C36" s="326"/>
      <c r="D36" s="326"/>
      <c r="E36" s="327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81" t="s">
        <v>122</v>
      </c>
      <c r="C37" s="282"/>
      <c r="D37" s="282"/>
      <c r="E37" s="28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18" t="s">
        <v>43</v>
      </c>
      <c r="C38" s="318"/>
      <c r="D38" s="318"/>
      <c r="E38" s="318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19" t="s">
        <v>45</v>
      </c>
      <c r="B40" s="320"/>
      <c r="C40" s="320"/>
      <c r="D40" s="320"/>
      <c r="E40" s="321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22" t="s">
        <v>123</v>
      </c>
      <c r="B41" s="323"/>
      <c r="C41" s="323"/>
      <c r="D41" s="323"/>
      <c r="E41" s="323"/>
      <c r="F41" s="323"/>
      <c r="G41" s="324"/>
      <c r="H41" s="10"/>
    </row>
    <row r="42" spans="1:8" x14ac:dyDescent="0.2">
      <c r="A42" s="86" t="s">
        <v>32</v>
      </c>
      <c r="B42" s="325" t="s">
        <v>46</v>
      </c>
      <c r="C42" s="326"/>
      <c r="D42" s="326"/>
      <c r="E42" s="327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78" t="s">
        <v>47</v>
      </c>
      <c r="C43" s="279"/>
      <c r="D43" s="279"/>
      <c r="E43" s="280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78" t="s">
        <v>48</v>
      </c>
      <c r="C44" s="279"/>
      <c r="D44" s="279"/>
      <c r="E44" s="280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78" t="s">
        <v>49</v>
      </c>
      <c r="C45" s="279"/>
      <c r="D45" s="279"/>
      <c r="E45" s="280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78" t="s">
        <v>50</v>
      </c>
      <c r="C46" s="279"/>
      <c r="D46" s="279"/>
      <c r="E46" s="280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78" t="s">
        <v>51</v>
      </c>
      <c r="C47" s="279"/>
      <c r="D47" s="279"/>
      <c r="E47" s="280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78" t="s">
        <v>53</v>
      </c>
      <c r="C48" s="279"/>
      <c r="D48" s="279"/>
      <c r="E48" s="280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81" t="s">
        <v>55</v>
      </c>
      <c r="C49" s="282"/>
      <c r="D49" s="282"/>
      <c r="E49" s="283"/>
      <c r="F49" s="77">
        <v>0</v>
      </c>
      <c r="G49" s="16">
        <f t="shared" si="0"/>
        <v>0</v>
      </c>
      <c r="H49" s="10"/>
    </row>
    <row r="50" spans="1:8" x14ac:dyDescent="0.2">
      <c r="A50" s="319" t="s">
        <v>56</v>
      </c>
      <c r="B50" s="320"/>
      <c r="C50" s="320"/>
      <c r="D50" s="320"/>
      <c r="E50" s="321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22" t="s">
        <v>57</v>
      </c>
      <c r="B51" s="323"/>
      <c r="C51" s="323"/>
      <c r="D51" s="323"/>
      <c r="E51" s="323"/>
      <c r="F51" s="323"/>
      <c r="G51" s="324"/>
      <c r="H51" s="10"/>
    </row>
    <row r="52" spans="1:8" x14ac:dyDescent="0.2">
      <c r="A52" s="20" t="s">
        <v>32</v>
      </c>
      <c r="B52" s="331" t="s">
        <v>58</v>
      </c>
      <c r="C52" s="332"/>
      <c r="D52" s="332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33" t="s">
        <v>60</v>
      </c>
      <c r="C53" s="334"/>
      <c r="D53" s="334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33" t="s">
        <v>62</v>
      </c>
      <c r="C54" s="334"/>
      <c r="D54" s="334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33" t="s">
        <v>161</v>
      </c>
      <c r="C55" s="334"/>
      <c r="D55" s="334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33" t="s">
        <v>162</v>
      </c>
      <c r="C56" s="334"/>
      <c r="D56" s="334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33" t="s">
        <v>163</v>
      </c>
      <c r="C57" s="334"/>
      <c r="D57" s="334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33" t="s">
        <v>133</v>
      </c>
      <c r="C58" s="334"/>
      <c r="D58" s="334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33" t="s">
        <v>133</v>
      </c>
      <c r="C59" s="334"/>
      <c r="D59" s="334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33" t="s">
        <v>133</v>
      </c>
      <c r="C60" s="334"/>
      <c r="D60" s="334"/>
      <c r="E60" s="93"/>
      <c r="F60" s="27">
        <v>1</v>
      </c>
      <c r="G60" s="7">
        <f t="shared" si="1"/>
        <v>0</v>
      </c>
      <c r="H60" s="10"/>
    </row>
    <row r="61" spans="1:8" x14ac:dyDescent="0.2">
      <c r="A61" s="340" t="s">
        <v>64</v>
      </c>
      <c r="B61" s="341"/>
      <c r="C61" s="341"/>
      <c r="D61" s="341"/>
      <c r="E61" s="341"/>
      <c r="F61" s="329"/>
      <c r="G61" s="9">
        <f>SUM(G52:G60)</f>
        <v>0</v>
      </c>
      <c r="H61" s="10"/>
    </row>
    <row r="62" spans="1:8" x14ac:dyDescent="0.2">
      <c r="A62" s="302" t="s">
        <v>65</v>
      </c>
      <c r="B62" s="303"/>
      <c r="C62" s="303"/>
      <c r="D62" s="303"/>
      <c r="E62" s="303"/>
      <c r="F62" s="304"/>
      <c r="G62" s="305"/>
      <c r="H62" s="10"/>
    </row>
    <row r="63" spans="1:8" x14ac:dyDescent="0.2">
      <c r="A63" s="28" t="s">
        <v>66</v>
      </c>
      <c r="B63" s="335" t="s">
        <v>67</v>
      </c>
      <c r="C63" s="336"/>
      <c r="D63" s="336"/>
      <c r="E63" s="336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37" t="s">
        <v>134</v>
      </c>
      <c r="C64" s="338"/>
      <c r="D64" s="338"/>
      <c r="E64" s="338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37" t="s">
        <v>70</v>
      </c>
      <c r="C65" s="338"/>
      <c r="D65" s="338"/>
      <c r="E65" s="338"/>
      <c r="F65" s="339"/>
      <c r="G65" s="33">
        <f>G61</f>
        <v>0</v>
      </c>
      <c r="H65" s="10"/>
    </row>
    <row r="66" spans="1:8" x14ac:dyDescent="0.2">
      <c r="A66" s="340" t="s">
        <v>71</v>
      </c>
      <c r="B66" s="341"/>
      <c r="C66" s="341"/>
      <c r="D66" s="341"/>
      <c r="E66" s="341"/>
      <c r="F66" s="329"/>
      <c r="G66" s="9">
        <f>SUM(G63:G65)</f>
        <v>0</v>
      </c>
      <c r="H66" s="10"/>
    </row>
    <row r="67" spans="1:8" x14ac:dyDescent="0.2">
      <c r="A67" s="302" t="s">
        <v>72</v>
      </c>
      <c r="B67" s="303"/>
      <c r="C67" s="303"/>
      <c r="D67" s="303"/>
      <c r="E67" s="303"/>
      <c r="F67" s="304"/>
      <c r="G67" s="305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46" t="s">
        <v>74</v>
      </c>
      <c r="C69" s="347"/>
      <c r="D69" s="347"/>
      <c r="E69" s="347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48" t="s">
        <v>75</v>
      </c>
      <c r="C70" s="349"/>
      <c r="D70" s="349"/>
      <c r="E70" s="349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48" t="s">
        <v>168</v>
      </c>
      <c r="C71" s="349"/>
      <c r="D71" s="349"/>
      <c r="E71" s="349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48" t="s">
        <v>76</v>
      </c>
      <c r="C72" s="349"/>
      <c r="D72" s="349"/>
      <c r="E72" s="349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48" t="s">
        <v>124</v>
      </c>
      <c r="C73" s="349"/>
      <c r="D73" s="349"/>
      <c r="E73" s="349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42" t="s">
        <v>169</v>
      </c>
      <c r="C74" s="343"/>
      <c r="D74" s="343"/>
      <c r="E74" s="343"/>
      <c r="F74" s="96">
        <v>0</v>
      </c>
      <c r="G74" s="39">
        <f t="shared" si="2"/>
        <v>0</v>
      </c>
      <c r="H74" s="10"/>
    </row>
    <row r="75" spans="1:8" x14ac:dyDescent="0.2">
      <c r="A75" s="340" t="s">
        <v>77</v>
      </c>
      <c r="B75" s="341"/>
      <c r="C75" s="341"/>
      <c r="D75" s="341"/>
      <c r="E75" s="34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02" t="s">
        <v>78</v>
      </c>
      <c r="B76" s="303"/>
      <c r="C76" s="303"/>
      <c r="D76" s="303"/>
      <c r="E76" s="303"/>
      <c r="F76" s="304"/>
      <c r="G76" s="305"/>
      <c r="H76" s="10"/>
    </row>
    <row r="77" spans="1:8" s="36" customFormat="1" x14ac:dyDescent="0.2">
      <c r="A77" s="322" t="s">
        <v>125</v>
      </c>
      <c r="B77" s="323"/>
      <c r="C77" s="323"/>
      <c r="D77" s="323"/>
      <c r="E77" s="323"/>
      <c r="F77" s="323"/>
      <c r="G77" s="324"/>
      <c r="H77" s="10"/>
    </row>
    <row r="78" spans="1:8" x14ac:dyDescent="0.2">
      <c r="A78" s="86" t="s">
        <v>32</v>
      </c>
      <c r="B78" s="344" t="s">
        <v>213</v>
      </c>
      <c r="C78" s="345"/>
      <c r="D78" s="345"/>
      <c r="E78" s="345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78" t="s">
        <v>126</v>
      </c>
      <c r="C79" s="279"/>
      <c r="D79" s="279"/>
      <c r="E79" s="27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78" t="s">
        <v>127</v>
      </c>
      <c r="C80" s="279"/>
      <c r="D80" s="279"/>
      <c r="E80" s="27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78" t="s">
        <v>128</v>
      </c>
      <c r="C81" s="279"/>
      <c r="D81" s="279"/>
      <c r="E81" s="27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54" t="s">
        <v>214</v>
      </c>
      <c r="C82" s="355"/>
      <c r="D82" s="355"/>
      <c r="E82" s="355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81" t="s">
        <v>129</v>
      </c>
      <c r="C83" s="282"/>
      <c r="D83" s="282"/>
      <c r="E83" s="282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0" t="s">
        <v>79</v>
      </c>
      <c r="B84" s="321"/>
      <c r="C84" s="321"/>
      <c r="D84" s="321"/>
      <c r="E84" s="321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51" t="s">
        <v>80</v>
      </c>
      <c r="B85" s="352"/>
      <c r="C85" s="352"/>
      <c r="D85" s="352"/>
      <c r="E85" s="352"/>
      <c r="F85" s="352"/>
      <c r="G85" s="353"/>
      <c r="H85" s="10"/>
    </row>
    <row r="86" spans="1:8" x14ac:dyDescent="0.2">
      <c r="A86" s="20" t="s">
        <v>32</v>
      </c>
      <c r="B86" s="346" t="s">
        <v>81</v>
      </c>
      <c r="C86" s="347"/>
      <c r="D86" s="347"/>
      <c r="E86" s="347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48" t="s">
        <v>82</v>
      </c>
      <c r="C87" s="349"/>
      <c r="D87" s="349"/>
      <c r="E87" s="349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48" t="s">
        <v>83</v>
      </c>
      <c r="C88" s="349"/>
      <c r="D88" s="349"/>
      <c r="E88" s="349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48" t="s">
        <v>63</v>
      </c>
      <c r="C89" s="349"/>
      <c r="D89" s="349"/>
      <c r="E89" s="349"/>
      <c r="F89" s="95">
        <v>0</v>
      </c>
      <c r="G89" s="39">
        <f>ROUND(G$33*F89,2)</f>
        <v>0</v>
      </c>
      <c r="H89" s="10"/>
    </row>
    <row r="90" spans="1:8" x14ac:dyDescent="0.2">
      <c r="A90" s="328" t="s">
        <v>84</v>
      </c>
      <c r="B90" s="329"/>
      <c r="C90" s="329"/>
      <c r="D90" s="329"/>
      <c r="E90" s="329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1" t="s">
        <v>215</v>
      </c>
      <c r="B91" s="352"/>
      <c r="C91" s="352"/>
      <c r="D91" s="352"/>
      <c r="E91" s="352"/>
      <c r="F91" s="352"/>
      <c r="G91" s="353"/>
      <c r="H91" s="10"/>
    </row>
    <row r="92" spans="1:8" x14ac:dyDescent="0.2">
      <c r="A92" s="20" t="s">
        <v>32</v>
      </c>
      <c r="B92" s="346" t="s">
        <v>85</v>
      </c>
      <c r="C92" s="347"/>
      <c r="D92" s="347"/>
      <c r="E92" s="347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58" t="s">
        <v>241</v>
      </c>
      <c r="C93" s="359"/>
      <c r="D93" s="359"/>
      <c r="E93" s="360"/>
      <c r="F93" s="163">
        <f>ROUND(F92*F50,4)</f>
        <v>0</v>
      </c>
      <c r="G93" s="37">
        <f>ROUND(G$33*F93,2)</f>
        <v>0</v>
      </c>
      <c r="H93" s="10"/>
    </row>
    <row r="94" spans="1:8" x14ac:dyDescent="0.2">
      <c r="A94" s="328" t="s">
        <v>86</v>
      </c>
      <c r="B94" s="329"/>
      <c r="C94" s="329"/>
      <c r="D94" s="329"/>
      <c r="E94" s="329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22" t="s">
        <v>130</v>
      </c>
      <c r="B95" s="323"/>
      <c r="C95" s="323"/>
      <c r="D95" s="323"/>
      <c r="E95" s="323"/>
      <c r="F95" s="323"/>
      <c r="G95" s="324"/>
      <c r="H95" s="73"/>
    </row>
    <row r="96" spans="1:8" s="69" customFormat="1" x14ac:dyDescent="0.2">
      <c r="A96" s="86" t="s">
        <v>32</v>
      </c>
      <c r="B96" s="325" t="s">
        <v>131</v>
      </c>
      <c r="C96" s="326"/>
      <c r="D96" s="326"/>
      <c r="E96" s="326"/>
      <c r="F96" s="87">
        <v>0</v>
      </c>
      <c r="G96" s="37">
        <f>ROUND(G$33*F96,2)</f>
        <v>0</v>
      </c>
      <c r="H96" s="73"/>
    </row>
    <row r="97" spans="1:8" s="69" customFormat="1" x14ac:dyDescent="0.2">
      <c r="A97" s="350" t="s">
        <v>132</v>
      </c>
      <c r="B97" s="321"/>
      <c r="C97" s="321"/>
      <c r="D97" s="321"/>
      <c r="E97" s="321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02" t="s">
        <v>87</v>
      </c>
      <c r="B98" s="303"/>
      <c r="C98" s="303"/>
      <c r="D98" s="303"/>
      <c r="E98" s="303"/>
      <c r="F98" s="304"/>
      <c r="G98" s="305"/>
      <c r="H98" s="10"/>
    </row>
    <row r="99" spans="1:8" x14ac:dyDescent="0.2">
      <c r="A99" s="28" t="s">
        <v>88</v>
      </c>
      <c r="B99" s="335" t="s">
        <v>135</v>
      </c>
      <c r="C99" s="336"/>
      <c r="D99" s="336"/>
      <c r="E99" s="336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37" t="s">
        <v>90</v>
      </c>
      <c r="C100" s="338"/>
      <c r="D100" s="338"/>
      <c r="E100" s="338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37" t="s">
        <v>92</v>
      </c>
      <c r="C101" s="338"/>
      <c r="D101" s="338"/>
      <c r="E101" s="338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56" t="s">
        <v>136</v>
      </c>
      <c r="C102" s="357"/>
      <c r="D102" s="357"/>
      <c r="E102" s="357"/>
      <c r="F102" s="32">
        <f>F97</f>
        <v>0</v>
      </c>
      <c r="G102" s="33">
        <f>G97</f>
        <v>0</v>
      </c>
      <c r="H102" s="10"/>
    </row>
    <row r="103" spans="1:8" x14ac:dyDescent="0.2">
      <c r="A103" s="340" t="s">
        <v>93</v>
      </c>
      <c r="B103" s="341"/>
      <c r="C103" s="341"/>
      <c r="D103" s="341"/>
      <c r="E103" s="341"/>
      <c r="F103" s="329"/>
      <c r="G103" s="9">
        <f>SUM(G99:G102)</f>
        <v>0</v>
      </c>
      <c r="H103" s="10"/>
    </row>
    <row r="104" spans="1:8" x14ac:dyDescent="0.2">
      <c r="A104" s="302" t="s">
        <v>94</v>
      </c>
      <c r="B104" s="303"/>
      <c r="C104" s="303"/>
      <c r="D104" s="303"/>
      <c r="E104" s="303"/>
      <c r="F104" s="304"/>
      <c r="G104" s="305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19" t="s">
        <v>95</v>
      </c>
      <c r="B111" s="320"/>
      <c r="C111" s="320"/>
      <c r="D111" s="320"/>
      <c r="E111" s="320"/>
      <c r="F111" s="321"/>
      <c r="G111" s="9">
        <f>SUM(G105:G110)</f>
        <v>0</v>
      </c>
      <c r="H111" s="73"/>
    </row>
    <row r="112" spans="1:8" x14ac:dyDescent="0.2">
      <c r="A112" s="302" t="s">
        <v>96</v>
      </c>
      <c r="B112" s="303"/>
      <c r="C112" s="303"/>
      <c r="D112" s="303"/>
      <c r="E112" s="303"/>
      <c r="F112" s="304"/>
      <c r="G112" s="305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46" t="s">
        <v>98</v>
      </c>
      <c r="C114" s="347"/>
      <c r="D114" s="347"/>
      <c r="E114" s="347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48" t="s">
        <v>99</v>
      </c>
      <c r="C115" s="349"/>
      <c r="D115" s="349"/>
      <c r="E115" s="349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68" t="s">
        <v>100</v>
      </c>
      <c r="C116" s="369"/>
      <c r="D116" s="369"/>
      <c r="E116" s="369"/>
      <c r="F116" s="95"/>
      <c r="G116" s="13"/>
      <c r="H116" s="10"/>
    </row>
    <row r="117" spans="1:8" x14ac:dyDescent="0.2">
      <c r="A117" s="11" t="s">
        <v>101</v>
      </c>
      <c r="B117" s="348" t="s">
        <v>102</v>
      </c>
      <c r="C117" s="349"/>
      <c r="D117" s="349"/>
      <c r="E117" s="349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48" t="s">
        <v>104</v>
      </c>
      <c r="C118" s="349"/>
      <c r="D118" s="349"/>
      <c r="E118" s="349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48" t="s">
        <v>13</v>
      </c>
      <c r="C119" s="349"/>
      <c r="D119" s="349"/>
      <c r="E119" s="349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66" t="s">
        <v>106</v>
      </c>
      <c r="C120" s="367"/>
      <c r="D120" s="367"/>
      <c r="E120" s="367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0" t="s">
        <v>107</v>
      </c>
      <c r="B121" s="341"/>
      <c r="C121" s="341"/>
      <c r="D121" s="341"/>
      <c r="E121" s="341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02" t="s">
        <v>108</v>
      </c>
      <c r="B122" s="303"/>
      <c r="C122" s="303"/>
      <c r="D122" s="303"/>
      <c r="E122" s="303"/>
      <c r="F122" s="304"/>
      <c r="G122" s="305"/>
      <c r="H122" s="10"/>
    </row>
    <row r="123" spans="1:8" x14ac:dyDescent="0.2">
      <c r="A123" s="28" t="s">
        <v>32</v>
      </c>
      <c r="B123" s="335" t="s">
        <v>109</v>
      </c>
      <c r="C123" s="336"/>
      <c r="D123" s="336"/>
      <c r="E123" s="336"/>
      <c r="F123" s="370"/>
      <c r="G123" s="30">
        <f>G33</f>
        <v>0</v>
      </c>
      <c r="H123" s="10"/>
    </row>
    <row r="124" spans="1:8" x14ac:dyDescent="0.2">
      <c r="A124" s="31" t="s">
        <v>33</v>
      </c>
      <c r="B124" s="337" t="s">
        <v>110</v>
      </c>
      <c r="C124" s="338"/>
      <c r="D124" s="338"/>
      <c r="E124" s="338"/>
      <c r="F124" s="339"/>
      <c r="G124" s="33">
        <f>G66</f>
        <v>0</v>
      </c>
      <c r="H124" s="10"/>
    </row>
    <row r="125" spans="1:8" x14ac:dyDescent="0.2">
      <c r="A125" s="31" t="s">
        <v>34</v>
      </c>
      <c r="B125" s="337" t="s">
        <v>111</v>
      </c>
      <c r="C125" s="338"/>
      <c r="D125" s="338"/>
      <c r="E125" s="338"/>
      <c r="F125" s="339"/>
      <c r="G125" s="33">
        <f>G75</f>
        <v>0</v>
      </c>
      <c r="H125" s="10"/>
    </row>
    <row r="126" spans="1:8" x14ac:dyDescent="0.2">
      <c r="A126" s="31" t="s">
        <v>35</v>
      </c>
      <c r="B126" s="337" t="s">
        <v>112</v>
      </c>
      <c r="C126" s="338"/>
      <c r="D126" s="338"/>
      <c r="E126" s="338"/>
      <c r="F126" s="339"/>
      <c r="G126" s="33">
        <f>G103</f>
        <v>0</v>
      </c>
      <c r="H126" s="10"/>
    </row>
    <row r="127" spans="1:8" x14ac:dyDescent="0.2">
      <c r="A127" s="31" t="s">
        <v>36</v>
      </c>
      <c r="B127" s="337" t="s">
        <v>113</v>
      </c>
      <c r="C127" s="338"/>
      <c r="D127" s="338"/>
      <c r="E127" s="338"/>
      <c r="F127" s="339"/>
      <c r="G127" s="33">
        <f>G111</f>
        <v>0</v>
      </c>
      <c r="H127" s="10"/>
    </row>
    <row r="128" spans="1:8" x14ac:dyDescent="0.2">
      <c r="A128" s="31"/>
      <c r="B128" s="371" t="s">
        <v>114</v>
      </c>
      <c r="C128" s="372"/>
      <c r="D128" s="372"/>
      <c r="E128" s="372"/>
      <c r="F128" s="373"/>
      <c r="G128" s="33">
        <f>SUM(G123:G127)</f>
        <v>0</v>
      </c>
      <c r="H128" s="10"/>
    </row>
    <row r="129" spans="1:8" x14ac:dyDescent="0.2">
      <c r="A129" s="31" t="s">
        <v>38</v>
      </c>
      <c r="B129" s="356" t="s">
        <v>115</v>
      </c>
      <c r="C129" s="357"/>
      <c r="D129" s="357"/>
      <c r="E129" s="357"/>
      <c r="F129" s="374"/>
      <c r="G129" s="33">
        <f ca="1">G121</f>
        <v>0</v>
      </c>
      <c r="H129" s="10"/>
    </row>
    <row r="130" spans="1:8" x14ac:dyDescent="0.2">
      <c r="A130" s="340" t="s">
        <v>116</v>
      </c>
      <c r="B130" s="341"/>
      <c r="C130" s="341"/>
      <c r="D130" s="341"/>
      <c r="E130" s="341"/>
      <c r="F130" s="329"/>
      <c r="G130" s="9">
        <f ca="1">SUM(G128:G129)</f>
        <v>0</v>
      </c>
      <c r="H130" s="10">
        <f ca="1">SUM(G123:G129)-G128</f>
        <v>0</v>
      </c>
    </row>
    <row r="131" spans="1:8" x14ac:dyDescent="0.2">
      <c r="A131" s="361" t="s">
        <v>15</v>
      </c>
      <c r="B131" s="362"/>
      <c r="C131" s="362"/>
      <c r="D131" s="362"/>
      <c r="E131" s="362"/>
      <c r="F131" s="362"/>
      <c r="G131" s="363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64" t="s">
        <v>4</v>
      </c>
      <c r="C135" s="364"/>
      <c r="D135" s="364"/>
      <c r="E135" s="364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65" t="s">
        <v>5</v>
      </c>
      <c r="C136" s="365"/>
      <c r="D136" s="365"/>
      <c r="E136" s="365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0" t="s">
        <v>246</v>
      </c>
      <c r="B1" s="260"/>
      <c r="C1" s="260"/>
      <c r="D1" s="260"/>
      <c r="E1" s="260"/>
      <c r="F1" s="260"/>
      <c r="G1" s="260"/>
    </row>
    <row r="2" spans="1:8" ht="18.75" customHeight="1" x14ac:dyDescent="0.2">
      <c r="A2" s="258" t="s">
        <v>247</v>
      </c>
      <c r="B2" s="259"/>
      <c r="C2" s="259"/>
      <c r="D2" s="2"/>
      <c r="E2" s="2"/>
      <c r="F2" s="261"/>
      <c r="G2" s="262"/>
    </row>
    <row r="3" spans="1:8" ht="18" customHeight="1" x14ac:dyDescent="0.2">
      <c r="A3" s="263" t="s">
        <v>210</v>
      </c>
      <c r="B3" s="264"/>
      <c r="C3" s="264"/>
      <c r="D3" s="264"/>
      <c r="E3" s="264"/>
      <c r="F3" s="264"/>
      <c r="G3" s="265"/>
    </row>
    <row r="4" spans="1:8" ht="18" customHeight="1" thickBot="1" x14ac:dyDescent="0.25">
      <c r="A4" s="266"/>
      <c r="B4" s="267"/>
      <c r="C4" s="267"/>
      <c r="D4" s="267"/>
      <c r="E4" s="267"/>
      <c r="F4" s="267"/>
      <c r="G4" s="268"/>
    </row>
    <row r="5" spans="1:8" ht="14.1" customHeight="1" x14ac:dyDescent="0.2">
      <c r="A5" s="269" t="s">
        <v>6</v>
      </c>
      <c r="B5" s="270"/>
      <c r="C5" s="270"/>
      <c r="D5" s="270"/>
      <c r="E5" s="270"/>
      <c r="F5" s="271"/>
      <c r="G5" s="272"/>
    </row>
    <row r="6" spans="1:8" x14ac:dyDescent="0.2">
      <c r="A6" s="273" t="s">
        <v>20</v>
      </c>
      <c r="B6" s="274"/>
      <c r="C6" s="274"/>
      <c r="D6" s="274"/>
      <c r="E6" s="275"/>
      <c r="F6" s="276"/>
      <c r="G6" s="277"/>
    </row>
    <row r="7" spans="1:8" ht="14.1" customHeight="1" x14ac:dyDescent="0.2">
      <c r="A7" s="273" t="s">
        <v>12</v>
      </c>
      <c r="B7" s="274"/>
      <c r="C7" s="274"/>
      <c r="D7" s="274"/>
      <c r="E7" s="275"/>
      <c r="F7" s="289" t="s">
        <v>236</v>
      </c>
      <c r="G7" s="277"/>
    </row>
    <row r="8" spans="1:8" ht="19.5" customHeight="1" x14ac:dyDescent="0.2">
      <c r="A8" s="290" t="s">
        <v>248</v>
      </c>
      <c r="B8" s="291"/>
      <c r="C8" s="291"/>
      <c r="D8" s="291"/>
      <c r="E8" s="291"/>
      <c r="F8" s="291"/>
      <c r="G8" s="292"/>
    </row>
    <row r="9" spans="1:8" ht="19.5" customHeight="1" x14ac:dyDescent="0.2">
      <c r="A9" s="293"/>
      <c r="B9" s="294"/>
      <c r="C9" s="294"/>
      <c r="D9" s="294"/>
      <c r="E9" s="294"/>
      <c r="F9" s="294"/>
      <c r="G9" s="295"/>
    </row>
    <row r="10" spans="1:8" ht="14.1" customHeight="1" x14ac:dyDescent="0.2">
      <c r="A10" s="286" t="s">
        <v>21</v>
      </c>
      <c r="B10" s="287"/>
      <c r="C10" s="287"/>
      <c r="D10" s="287"/>
      <c r="E10" s="288"/>
      <c r="F10" s="284">
        <v>2022</v>
      </c>
      <c r="G10" s="285"/>
    </row>
    <row r="11" spans="1:8" ht="14.1" customHeight="1" x14ac:dyDescent="0.2">
      <c r="A11" s="286" t="s">
        <v>22</v>
      </c>
      <c r="B11" s="287"/>
      <c r="C11" s="287"/>
      <c r="D11" s="287"/>
      <c r="E11" s="288"/>
      <c r="F11" s="284" t="s">
        <v>157</v>
      </c>
      <c r="G11" s="285"/>
    </row>
    <row r="12" spans="1:8" ht="14.1" customHeight="1" x14ac:dyDescent="0.2">
      <c r="A12" s="286" t="s">
        <v>23</v>
      </c>
      <c r="B12" s="287"/>
      <c r="C12" s="287"/>
      <c r="D12" s="287"/>
      <c r="E12" s="288"/>
      <c r="F12" s="284" t="s">
        <v>24</v>
      </c>
      <c r="G12" s="285"/>
    </row>
    <row r="13" spans="1:8" ht="14.1" customHeight="1" x14ac:dyDescent="0.2">
      <c r="A13" s="286" t="s">
        <v>11</v>
      </c>
      <c r="B13" s="287"/>
      <c r="C13" s="287"/>
      <c r="D13" s="287"/>
      <c r="E13" s="288"/>
      <c r="F13" s="284" t="s">
        <v>10</v>
      </c>
      <c r="G13" s="285"/>
    </row>
    <row r="14" spans="1:8" ht="14.1" customHeight="1" x14ac:dyDescent="0.2">
      <c r="A14" s="302" t="s">
        <v>7</v>
      </c>
      <c r="B14" s="303"/>
      <c r="C14" s="303"/>
      <c r="D14" s="303"/>
      <c r="E14" s="303"/>
      <c r="F14" s="304"/>
      <c r="G14" s="305"/>
    </row>
    <row r="15" spans="1:8" ht="14.1" customHeight="1" x14ac:dyDescent="0.2">
      <c r="A15" s="286" t="s">
        <v>8</v>
      </c>
      <c r="B15" s="287"/>
      <c r="C15" s="287"/>
      <c r="D15" s="287"/>
      <c r="E15" s="288"/>
      <c r="F15" s="306">
        <v>0</v>
      </c>
      <c r="G15" s="307"/>
    </row>
    <row r="16" spans="1:8" ht="14.1" customHeight="1" x14ac:dyDescent="0.2">
      <c r="A16" s="286" t="s">
        <v>0</v>
      </c>
      <c r="B16" s="287"/>
      <c r="C16" s="287"/>
      <c r="D16" s="287"/>
      <c r="E16" s="288"/>
      <c r="F16" s="296" t="s">
        <v>158</v>
      </c>
      <c r="G16" s="297"/>
      <c r="H16" s="3"/>
    </row>
    <row r="17" spans="1:8" ht="14.1" customHeight="1" x14ac:dyDescent="0.2">
      <c r="A17" s="286" t="s">
        <v>25</v>
      </c>
      <c r="B17" s="287"/>
      <c r="C17" s="287"/>
      <c r="D17" s="287"/>
      <c r="E17" s="288"/>
      <c r="F17" s="296" t="s">
        <v>159</v>
      </c>
      <c r="G17" s="297"/>
      <c r="H17" s="3"/>
    </row>
    <row r="18" spans="1:8" ht="14.1" customHeight="1" x14ac:dyDescent="0.2">
      <c r="A18" s="286" t="s">
        <v>1</v>
      </c>
      <c r="B18" s="287"/>
      <c r="C18" s="287"/>
      <c r="D18" s="287"/>
      <c r="E18" s="288"/>
      <c r="F18" s="298">
        <v>0</v>
      </c>
      <c r="G18" s="299"/>
    </row>
    <row r="19" spans="1:8" ht="14.1" customHeight="1" x14ac:dyDescent="0.2">
      <c r="A19" s="273" t="s">
        <v>9</v>
      </c>
      <c r="B19" s="274"/>
      <c r="C19" s="274"/>
      <c r="D19" s="274"/>
      <c r="E19" s="275"/>
      <c r="F19" s="300">
        <v>44562</v>
      </c>
      <c r="G19" s="301"/>
    </row>
    <row r="20" spans="1:8" ht="14.1" customHeight="1" x14ac:dyDescent="0.2">
      <c r="A20" s="286" t="s">
        <v>26</v>
      </c>
      <c r="B20" s="287"/>
      <c r="C20" s="287"/>
      <c r="D20" s="287"/>
      <c r="E20" s="288"/>
      <c r="F20" s="314" t="s">
        <v>212</v>
      </c>
      <c r="G20" s="315"/>
    </row>
    <row r="21" spans="1:8" ht="14.1" customHeight="1" x14ac:dyDescent="0.2">
      <c r="A21" s="273" t="s">
        <v>27</v>
      </c>
      <c r="B21" s="274"/>
      <c r="C21" s="274"/>
      <c r="D21" s="274"/>
      <c r="E21" s="275"/>
      <c r="F21" s="316">
        <v>2</v>
      </c>
      <c r="G21" s="317"/>
    </row>
    <row r="22" spans="1:8" ht="14.1" customHeight="1" x14ac:dyDescent="0.2">
      <c r="A22" s="273" t="s">
        <v>28</v>
      </c>
      <c r="B22" s="274"/>
      <c r="C22" s="274"/>
      <c r="D22" s="274"/>
      <c r="E22" s="275"/>
      <c r="F22" s="316">
        <v>1</v>
      </c>
      <c r="G22" s="317"/>
    </row>
    <row r="23" spans="1:8" ht="12.75" customHeight="1" x14ac:dyDescent="0.2">
      <c r="A23" s="273" t="s">
        <v>29</v>
      </c>
      <c r="B23" s="274"/>
      <c r="C23" s="274"/>
      <c r="D23" s="274"/>
      <c r="E23" s="275"/>
      <c r="F23" s="308" t="s">
        <v>160</v>
      </c>
      <c r="G23" s="309"/>
    </row>
    <row r="24" spans="1:8" ht="12.75" customHeight="1" x14ac:dyDescent="0.2">
      <c r="A24" s="312" t="s">
        <v>180</v>
      </c>
      <c r="B24" s="276"/>
      <c r="C24" s="276"/>
      <c r="D24" s="276"/>
      <c r="E24" s="276"/>
      <c r="F24" s="276"/>
      <c r="G24" s="277"/>
    </row>
    <row r="25" spans="1:8" x14ac:dyDescent="0.2">
      <c r="A25" s="302" t="s">
        <v>2</v>
      </c>
      <c r="B25" s="303"/>
      <c r="C25" s="303"/>
      <c r="D25" s="303"/>
      <c r="E25" s="303"/>
      <c r="F25" s="304"/>
      <c r="G25" s="305"/>
    </row>
    <row r="26" spans="1:8" x14ac:dyDescent="0.2">
      <c r="A26" s="4">
        <v>1</v>
      </c>
      <c r="B26" s="313" t="s">
        <v>30</v>
      </c>
      <c r="C26" s="313"/>
      <c r="D26" s="313"/>
      <c r="E26" s="313"/>
      <c r="F26" s="135" t="s">
        <v>31</v>
      </c>
      <c r="G26" s="6" t="s">
        <v>3</v>
      </c>
    </row>
    <row r="27" spans="1:8" x14ac:dyDescent="0.2">
      <c r="A27" s="70" t="s">
        <v>32</v>
      </c>
      <c r="B27" s="310" t="s">
        <v>120</v>
      </c>
      <c r="C27" s="310"/>
      <c r="D27" s="310"/>
      <c r="E27" s="310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11" t="s">
        <v>121</v>
      </c>
      <c r="C28" s="311"/>
      <c r="D28" s="311"/>
      <c r="E28" s="311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11" t="s">
        <v>19</v>
      </c>
      <c r="C29" s="311"/>
      <c r="D29" s="311"/>
      <c r="E29" s="311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78" t="s">
        <v>37</v>
      </c>
      <c r="C30" s="279"/>
      <c r="D30" s="279"/>
      <c r="E30" s="280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78" t="s">
        <v>63</v>
      </c>
      <c r="C31" s="279"/>
      <c r="D31" s="279"/>
      <c r="E31" s="280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11" t="s">
        <v>63</v>
      </c>
      <c r="C32" s="311"/>
      <c r="D32" s="311"/>
      <c r="E32" s="311"/>
      <c r="F32" s="72"/>
      <c r="G32" s="7">
        <f>ROUND(F18*F32,2)</f>
        <v>0</v>
      </c>
      <c r="H32" s="8"/>
    </row>
    <row r="33" spans="1:8" x14ac:dyDescent="0.2">
      <c r="A33" s="328" t="s">
        <v>39</v>
      </c>
      <c r="B33" s="329"/>
      <c r="C33" s="329"/>
      <c r="D33" s="329"/>
      <c r="E33" s="329"/>
      <c r="F33" s="330"/>
      <c r="G33" s="9">
        <f>SUM(G27:G32)</f>
        <v>0</v>
      </c>
    </row>
    <row r="34" spans="1:8" x14ac:dyDescent="0.2">
      <c r="A34" s="302" t="s">
        <v>40</v>
      </c>
      <c r="B34" s="303"/>
      <c r="C34" s="303"/>
      <c r="D34" s="303"/>
      <c r="E34" s="303"/>
      <c r="F34" s="304"/>
      <c r="G34" s="305"/>
    </row>
    <row r="35" spans="1:8" x14ac:dyDescent="0.2">
      <c r="A35" s="322" t="s">
        <v>41</v>
      </c>
      <c r="B35" s="323"/>
      <c r="C35" s="323"/>
      <c r="D35" s="323"/>
      <c r="E35" s="323"/>
      <c r="F35" s="323"/>
      <c r="G35" s="324"/>
      <c r="H35" s="10"/>
    </row>
    <row r="36" spans="1:8" s="15" customFormat="1" x14ac:dyDescent="0.2">
      <c r="A36" s="74" t="s">
        <v>32</v>
      </c>
      <c r="B36" s="325" t="s">
        <v>42</v>
      </c>
      <c r="C36" s="326"/>
      <c r="D36" s="326"/>
      <c r="E36" s="327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81" t="s">
        <v>122</v>
      </c>
      <c r="C37" s="282"/>
      <c r="D37" s="282"/>
      <c r="E37" s="28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18" t="s">
        <v>43</v>
      </c>
      <c r="C38" s="318"/>
      <c r="D38" s="318"/>
      <c r="E38" s="318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19" t="s">
        <v>45</v>
      </c>
      <c r="B40" s="320"/>
      <c r="C40" s="320"/>
      <c r="D40" s="320"/>
      <c r="E40" s="321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22" t="s">
        <v>123</v>
      </c>
      <c r="B41" s="323"/>
      <c r="C41" s="323"/>
      <c r="D41" s="323"/>
      <c r="E41" s="323"/>
      <c r="F41" s="323"/>
      <c r="G41" s="324"/>
      <c r="H41" s="10"/>
    </row>
    <row r="42" spans="1:8" x14ac:dyDescent="0.2">
      <c r="A42" s="86" t="s">
        <v>32</v>
      </c>
      <c r="B42" s="325" t="s">
        <v>46</v>
      </c>
      <c r="C42" s="326"/>
      <c r="D42" s="326"/>
      <c r="E42" s="327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78" t="s">
        <v>47</v>
      </c>
      <c r="C43" s="279"/>
      <c r="D43" s="279"/>
      <c r="E43" s="280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78" t="s">
        <v>48</v>
      </c>
      <c r="C44" s="279"/>
      <c r="D44" s="279"/>
      <c r="E44" s="280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78" t="s">
        <v>49</v>
      </c>
      <c r="C45" s="279"/>
      <c r="D45" s="279"/>
      <c r="E45" s="280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78" t="s">
        <v>50</v>
      </c>
      <c r="C46" s="279"/>
      <c r="D46" s="279"/>
      <c r="E46" s="280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78" t="s">
        <v>51</v>
      </c>
      <c r="C47" s="279"/>
      <c r="D47" s="279"/>
      <c r="E47" s="280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78" t="s">
        <v>53</v>
      </c>
      <c r="C48" s="279"/>
      <c r="D48" s="279"/>
      <c r="E48" s="280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81" t="s">
        <v>55</v>
      </c>
      <c r="C49" s="282"/>
      <c r="D49" s="282"/>
      <c r="E49" s="283"/>
      <c r="F49" s="77">
        <v>0</v>
      </c>
      <c r="G49" s="16">
        <f t="shared" si="0"/>
        <v>0</v>
      </c>
      <c r="H49" s="10"/>
    </row>
    <row r="50" spans="1:8" x14ac:dyDescent="0.2">
      <c r="A50" s="319" t="s">
        <v>56</v>
      </c>
      <c r="B50" s="320"/>
      <c r="C50" s="320"/>
      <c r="D50" s="320"/>
      <c r="E50" s="321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22" t="s">
        <v>57</v>
      </c>
      <c r="B51" s="323"/>
      <c r="C51" s="323"/>
      <c r="D51" s="323"/>
      <c r="E51" s="323"/>
      <c r="F51" s="323"/>
      <c r="G51" s="324"/>
      <c r="H51" s="10"/>
    </row>
    <row r="52" spans="1:8" x14ac:dyDescent="0.2">
      <c r="A52" s="20" t="s">
        <v>32</v>
      </c>
      <c r="B52" s="331" t="s">
        <v>58</v>
      </c>
      <c r="C52" s="332"/>
      <c r="D52" s="332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33" t="s">
        <v>60</v>
      </c>
      <c r="C53" s="334"/>
      <c r="D53" s="334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33" t="s">
        <v>62</v>
      </c>
      <c r="C54" s="334"/>
      <c r="D54" s="334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33" t="s">
        <v>161</v>
      </c>
      <c r="C55" s="334"/>
      <c r="D55" s="334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33" t="s">
        <v>162</v>
      </c>
      <c r="C56" s="334"/>
      <c r="D56" s="334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33" t="s">
        <v>163</v>
      </c>
      <c r="C57" s="334"/>
      <c r="D57" s="334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33" t="s">
        <v>133</v>
      </c>
      <c r="C58" s="334"/>
      <c r="D58" s="334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33" t="s">
        <v>133</v>
      </c>
      <c r="C59" s="334"/>
      <c r="D59" s="334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33" t="s">
        <v>133</v>
      </c>
      <c r="C60" s="334"/>
      <c r="D60" s="334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0" t="s">
        <v>64</v>
      </c>
      <c r="B61" s="341"/>
      <c r="C61" s="341"/>
      <c r="D61" s="341"/>
      <c r="E61" s="341"/>
      <c r="F61" s="329"/>
      <c r="G61" s="9">
        <f>SUM(G52:G60)</f>
        <v>0</v>
      </c>
      <c r="H61" s="10"/>
    </row>
    <row r="62" spans="1:8" x14ac:dyDescent="0.2">
      <c r="A62" s="302" t="s">
        <v>65</v>
      </c>
      <c r="B62" s="303"/>
      <c r="C62" s="303"/>
      <c r="D62" s="303"/>
      <c r="E62" s="303"/>
      <c r="F62" s="304"/>
      <c r="G62" s="305"/>
      <c r="H62" s="10"/>
    </row>
    <row r="63" spans="1:8" x14ac:dyDescent="0.2">
      <c r="A63" s="28" t="s">
        <v>66</v>
      </c>
      <c r="B63" s="335" t="s">
        <v>67</v>
      </c>
      <c r="C63" s="336"/>
      <c r="D63" s="336"/>
      <c r="E63" s="336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37" t="s">
        <v>134</v>
      </c>
      <c r="C64" s="338"/>
      <c r="D64" s="338"/>
      <c r="E64" s="338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37" t="s">
        <v>70</v>
      </c>
      <c r="C65" s="338"/>
      <c r="D65" s="338"/>
      <c r="E65" s="338"/>
      <c r="F65" s="339"/>
      <c r="G65" s="33">
        <f>G61</f>
        <v>0</v>
      </c>
      <c r="H65" s="10"/>
    </row>
    <row r="66" spans="1:8" x14ac:dyDescent="0.2">
      <c r="A66" s="340" t="s">
        <v>71</v>
      </c>
      <c r="B66" s="341"/>
      <c r="C66" s="341"/>
      <c r="D66" s="341"/>
      <c r="E66" s="341"/>
      <c r="F66" s="329"/>
      <c r="G66" s="9">
        <f>SUM(G63:G65)</f>
        <v>0</v>
      </c>
      <c r="H66" s="10"/>
    </row>
    <row r="67" spans="1:8" x14ac:dyDescent="0.2">
      <c r="A67" s="302" t="s">
        <v>72</v>
      </c>
      <c r="B67" s="303"/>
      <c r="C67" s="303"/>
      <c r="D67" s="303"/>
      <c r="E67" s="303"/>
      <c r="F67" s="304"/>
      <c r="G67" s="305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46" t="s">
        <v>74</v>
      </c>
      <c r="C69" s="347"/>
      <c r="D69" s="347"/>
      <c r="E69" s="347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48" t="s">
        <v>75</v>
      </c>
      <c r="C70" s="349"/>
      <c r="D70" s="349"/>
      <c r="E70" s="349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48" t="s">
        <v>168</v>
      </c>
      <c r="C71" s="349"/>
      <c r="D71" s="349"/>
      <c r="E71" s="349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48" t="s">
        <v>76</v>
      </c>
      <c r="C72" s="349"/>
      <c r="D72" s="349"/>
      <c r="E72" s="349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48" t="s">
        <v>124</v>
      </c>
      <c r="C73" s="349"/>
      <c r="D73" s="349"/>
      <c r="E73" s="349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42" t="s">
        <v>169</v>
      </c>
      <c r="C74" s="343"/>
      <c r="D74" s="343"/>
      <c r="E74" s="343"/>
      <c r="F74" s="96">
        <v>0</v>
      </c>
      <c r="G74" s="39">
        <f t="shared" si="2"/>
        <v>0</v>
      </c>
      <c r="H74" s="10"/>
    </row>
    <row r="75" spans="1:8" x14ac:dyDescent="0.2">
      <c r="A75" s="340" t="s">
        <v>77</v>
      </c>
      <c r="B75" s="341"/>
      <c r="C75" s="341"/>
      <c r="D75" s="341"/>
      <c r="E75" s="34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02" t="s">
        <v>78</v>
      </c>
      <c r="B76" s="303"/>
      <c r="C76" s="303"/>
      <c r="D76" s="303"/>
      <c r="E76" s="303"/>
      <c r="F76" s="304"/>
      <c r="G76" s="305"/>
      <c r="H76" s="10"/>
    </row>
    <row r="77" spans="1:8" s="36" customFormat="1" x14ac:dyDescent="0.2">
      <c r="A77" s="322" t="s">
        <v>125</v>
      </c>
      <c r="B77" s="323"/>
      <c r="C77" s="323"/>
      <c r="D77" s="323"/>
      <c r="E77" s="323"/>
      <c r="F77" s="323"/>
      <c r="G77" s="324"/>
      <c r="H77" s="10"/>
    </row>
    <row r="78" spans="1:8" x14ac:dyDescent="0.2">
      <c r="A78" s="86" t="s">
        <v>32</v>
      </c>
      <c r="B78" s="344" t="s">
        <v>213</v>
      </c>
      <c r="C78" s="345"/>
      <c r="D78" s="345"/>
      <c r="E78" s="345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78" t="s">
        <v>126</v>
      </c>
      <c r="C79" s="279"/>
      <c r="D79" s="279"/>
      <c r="E79" s="27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78" t="s">
        <v>127</v>
      </c>
      <c r="C80" s="279"/>
      <c r="D80" s="279"/>
      <c r="E80" s="27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78" t="s">
        <v>128</v>
      </c>
      <c r="C81" s="279"/>
      <c r="D81" s="279"/>
      <c r="E81" s="27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54" t="s">
        <v>214</v>
      </c>
      <c r="C82" s="355"/>
      <c r="D82" s="355"/>
      <c r="E82" s="355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81" t="s">
        <v>129</v>
      </c>
      <c r="C83" s="282"/>
      <c r="D83" s="282"/>
      <c r="E83" s="282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0" t="s">
        <v>79</v>
      </c>
      <c r="B84" s="321"/>
      <c r="C84" s="321"/>
      <c r="D84" s="321"/>
      <c r="E84" s="321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51" t="s">
        <v>80</v>
      </c>
      <c r="B85" s="352"/>
      <c r="C85" s="352"/>
      <c r="D85" s="352"/>
      <c r="E85" s="352"/>
      <c r="F85" s="352"/>
      <c r="G85" s="353"/>
      <c r="H85" s="10"/>
    </row>
    <row r="86" spans="1:8" x14ac:dyDescent="0.2">
      <c r="A86" s="20" t="s">
        <v>32</v>
      </c>
      <c r="B86" s="346" t="s">
        <v>81</v>
      </c>
      <c r="C86" s="347"/>
      <c r="D86" s="347"/>
      <c r="E86" s="347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48" t="s">
        <v>82</v>
      </c>
      <c r="C87" s="349"/>
      <c r="D87" s="349"/>
      <c r="E87" s="349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48" t="s">
        <v>83</v>
      </c>
      <c r="C88" s="349"/>
      <c r="D88" s="349"/>
      <c r="E88" s="349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48" t="s">
        <v>63</v>
      </c>
      <c r="C89" s="349"/>
      <c r="D89" s="349"/>
      <c r="E89" s="349"/>
      <c r="F89" s="95">
        <v>0</v>
      </c>
      <c r="G89" s="39">
        <f>ROUND(G$33*F89,2)</f>
        <v>0</v>
      </c>
      <c r="H89" s="10"/>
    </row>
    <row r="90" spans="1:8" x14ac:dyDescent="0.2">
      <c r="A90" s="328" t="s">
        <v>84</v>
      </c>
      <c r="B90" s="329"/>
      <c r="C90" s="329"/>
      <c r="D90" s="329"/>
      <c r="E90" s="329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1" t="s">
        <v>215</v>
      </c>
      <c r="B91" s="352"/>
      <c r="C91" s="352"/>
      <c r="D91" s="352"/>
      <c r="E91" s="352"/>
      <c r="F91" s="352"/>
      <c r="G91" s="353"/>
      <c r="H91" s="10"/>
    </row>
    <row r="92" spans="1:8" x14ac:dyDescent="0.2">
      <c r="A92" s="20" t="s">
        <v>32</v>
      </c>
      <c r="B92" s="346" t="s">
        <v>85</v>
      </c>
      <c r="C92" s="347"/>
      <c r="D92" s="347"/>
      <c r="E92" s="347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58" t="s">
        <v>241</v>
      </c>
      <c r="C93" s="359"/>
      <c r="D93" s="359"/>
      <c r="E93" s="360"/>
      <c r="F93" s="163">
        <f>ROUND(F92*F50,4)</f>
        <v>0</v>
      </c>
      <c r="G93" s="37">
        <f>ROUND(G$33*F93,2)</f>
        <v>0</v>
      </c>
      <c r="H93" s="10"/>
    </row>
    <row r="94" spans="1:8" x14ac:dyDescent="0.2">
      <c r="A94" s="328" t="s">
        <v>86</v>
      </c>
      <c r="B94" s="329"/>
      <c r="C94" s="329"/>
      <c r="D94" s="329"/>
      <c r="E94" s="329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22" t="s">
        <v>130</v>
      </c>
      <c r="B95" s="323"/>
      <c r="C95" s="323"/>
      <c r="D95" s="323"/>
      <c r="E95" s="323"/>
      <c r="F95" s="323"/>
      <c r="G95" s="324"/>
      <c r="H95" s="73"/>
    </row>
    <row r="96" spans="1:8" s="69" customFormat="1" x14ac:dyDescent="0.2">
      <c r="A96" s="86" t="s">
        <v>32</v>
      </c>
      <c r="B96" s="325" t="s">
        <v>131</v>
      </c>
      <c r="C96" s="326"/>
      <c r="D96" s="326"/>
      <c r="E96" s="326"/>
      <c r="F96" s="87">
        <v>0</v>
      </c>
      <c r="G96" s="37">
        <f>ROUND(G$33*F96,2)</f>
        <v>0</v>
      </c>
      <c r="H96" s="73"/>
    </row>
    <row r="97" spans="1:8" s="69" customFormat="1" x14ac:dyDescent="0.2">
      <c r="A97" s="350" t="s">
        <v>132</v>
      </c>
      <c r="B97" s="321"/>
      <c r="C97" s="321"/>
      <c r="D97" s="321"/>
      <c r="E97" s="321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02" t="s">
        <v>87</v>
      </c>
      <c r="B98" s="303"/>
      <c r="C98" s="303"/>
      <c r="D98" s="303"/>
      <c r="E98" s="303"/>
      <c r="F98" s="304"/>
      <c r="G98" s="305"/>
      <c r="H98" s="10"/>
    </row>
    <row r="99" spans="1:8" x14ac:dyDescent="0.2">
      <c r="A99" s="28" t="s">
        <v>88</v>
      </c>
      <c r="B99" s="335" t="s">
        <v>135</v>
      </c>
      <c r="C99" s="336"/>
      <c r="D99" s="336"/>
      <c r="E99" s="336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37" t="s">
        <v>90</v>
      </c>
      <c r="C100" s="338"/>
      <c r="D100" s="338"/>
      <c r="E100" s="338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37" t="s">
        <v>92</v>
      </c>
      <c r="C101" s="338"/>
      <c r="D101" s="338"/>
      <c r="E101" s="338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56" t="s">
        <v>136</v>
      </c>
      <c r="C102" s="357"/>
      <c r="D102" s="357"/>
      <c r="E102" s="357"/>
      <c r="F102" s="32">
        <f>F97</f>
        <v>0</v>
      </c>
      <c r="G102" s="33">
        <f>G97</f>
        <v>0</v>
      </c>
      <c r="H102" s="10"/>
    </row>
    <row r="103" spans="1:8" x14ac:dyDescent="0.2">
      <c r="A103" s="340" t="s">
        <v>93</v>
      </c>
      <c r="B103" s="341"/>
      <c r="C103" s="341"/>
      <c r="D103" s="341"/>
      <c r="E103" s="341"/>
      <c r="F103" s="329"/>
      <c r="G103" s="9">
        <f>SUM(G99:G102)</f>
        <v>0</v>
      </c>
      <c r="H103" s="10"/>
    </row>
    <row r="104" spans="1:8" x14ac:dyDescent="0.2">
      <c r="A104" s="302" t="s">
        <v>94</v>
      </c>
      <c r="B104" s="303"/>
      <c r="C104" s="303"/>
      <c r="D104" s="303"/>
      <c r="E104" s="303"/>
      <c r="F104" s="304"/>
      <c r="G104" s="305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19" t="s">
        <v>95</v>
      </c>
      <c r="B111" s="320"/>
      <c r="C111" s="320"/>
      <c r="D111" s="320"/>
      <c r="E111" s="320"/>
      <c r="F111" s="321"/>
      <c r="G111" s="9">
        <f>SUM(G105:G110)</f>
        <v>0</v>
      </c>
      <c r="H111" s="73"/>
    </row>
    <row r="112" spans="1:8" x14ac:dyDescent="0.2">
      <c r="A112" s="302" t="s">
        <v>96</v>
      </c>
      <c r="B112" s="303"/>
      <c r="C112" s="303"/>
      <c r="D112" s="303"/>
      <c r="E112" s="303"/>
      <c r="F112" s="304"/>
      <c r="G112" s="305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46" t="s">
        <v>98</v>
      </c>
      <c r="C114" s="347"/>
      <c r="D114" s="347"/>
      <c r="E114" s="347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48" t="s">
        <v>99</v>
      </c>
      <c r="C115" s="349"/>
      <c r="D115" s="349"/>
      <c r="E115" s="349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68" t="s">
        <v>100</v>
      </c>
      <c r="C116" s="369"/>
      <c r="D116" s="369"/>
      <c r="E116" s="369"/>
      <c r="F116" s="95"/>
      <c r="G116" s="13"/>
      <c r="H116" s="10"/>
    </row>
    <row r="117" spans="1:8" x14ac:dyDescent="0.2">
      <c r="A117" s="11" t="s">
        <v>101</v>
      </c>
      <c r="B117" s="348" t="s">
        <v>102</v>
      </c>
      <c r="C117" s="349"/>
      <c r="D117" s="349"/>
      <c r="E117" s="349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48" t="s">
        <v>104</v>
      </c>
      <c r="C118" s="349"/>
      <c r="D118" s="349"/>
      <c r="E118" s="349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48" t="s">
        <v>13</v>
      </c>
      <c r="C119" s="349"/>
      <c r="D119" s="349"/>
      <c r="E119" s="349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66" t="s">
        <v>106</v>
      </c>
      <c r="C120" s="367"/>
      <c r="D120" s="367"/>
      <c r="E120" s="367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0" t="s">
        <v>107</v>
      </c>
      <c r="B121" s="341"/>
      <c r="C121" s="341"/>
      <c r="D121" s="341"/>
      <c r="E121" s="341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02" t="s">
        <v>108</v>
      </c>
      <c r="B122" s="303"/>
      <c r="C122" s="303"/>
      <c r="D122" s="303"/>
      <c r="E122" s="303"/>
      <c r="F122" s="304"/>
      <c r="G122" s="305"/>
      <c r="H122" s="10"/>
    </row>
    <row r="123" spans="1:8" x14ac:dyDescent="0.2">
      <c r="A123" s="28" t="s">
        <v>32</v>
      </c>
      <c r="B123" s="335" t="s">
        <v>109</v>
      </c>
      <c r="C123" s="336"/>
      <c r="D123" s="336"/>
      <c r="E123" s="336"/>
      <c r="F123" s="370"/>
      <c r="G123" s="30">
        <f>G33</f>
        <v>0</v>
      </c>
      <c r="H123" s="10"/>
    </row>
    <row r="124" spans="1:8" x14ac:dyDescent="0.2">
      <c r="A124" s="31" t="s">
        <v>33</v>
      </c>
      <c r="B124" s="337" t="s">
        <v>110</v>
      </c>
      <c r="C124" s="338"/>
      <c r="D124" s="338"/>
      <c r="E124" s="338"/>
      <c r="F124" s="339"/>
      <c r="G124" s="33">
        <f>G66</f>
        <v>0</v>
      </c>
      <c r="H124" s="10"/>
    </row>
    <row r="125" spans="1:8" x14ac:dyDescent="0.2">
      <c r="A125" s="31" t="s">
        <v>34</v>
      </c>
      <c r="B125" s="337" t="s">
        <v>111</v>
      </c>
      <c r="C125" s="338"/>
      <c r="D125" s="338"/>
      <c r="E125" s="338"/>
      <c r="F125" s="339"/>
      <c r="G125" s="33">
        <f>G75</f>
        <v>0</v>
      </c>
      <c r="H125" s="10"/>
    </row>
    <row r="126" spans="1:8" x14ac:dyDescent="0.2">
      <c r="A126" s="31" t="s">
        <v>35</v>
      </c>
      <c r="B126" s="337" t="s">
        <v>112</v>
      </c>
      <c r="C126" s="338"/>
      <c r="D126" s="338"/>
      <c r="E126" s="338"/>
      <c r="F126" s="339"/>
      <c r="G126" s="33">
        <f>G103</f>
        <v>0</v>
      </c>
      <c r="H126" s="10"/>
    </row>
    <row r="127" spans="1:8" x14ac:dyDescent="0.2">
      <c r="A127" s="31" t="s">
        <v>36</v>
      </c>
      <c r="B127" s="337" t="s">
        <v>113</v>
      </c>
      <c r="C127" s="338"/>
      <c r="D127" s="338"/>
      <c r="E127" s="338"/>
      <c r="F127" s="339"/>
      <c r="G127" s="33">
        <f>G111</f>
        <v>0</v>
      </c>
      <c r="H127" s="10"/>
    </row>
    <row r="128" spans="1:8" x14ac:dyDescent="0.2">
      <c r="A128" s="31"/>
      <c r="B128" s="371" t="s">
        <v>114</v>
      </c>
      <c r="C128" s="372"/>
      <c r="D128" s="372"/>
      <c r="E128" s="372"/>
      <c r="F128" s="373"/>
      <c r="G128" s="33">
        <f>SUM(G123:G127)</f>
        <v>0</v>
      </c>
      <c r="H128" s="10"/>
    </row>
    <row r="129" spans="1:8" x14ac:dyDescent="0.2">
      <c r="A129" s="31" t="s">
        <v>38</v>
      </c>
      <c r="B129" s="356" t="s">
        <v>115</v>
      </c>
      <c r="C129" s="357"/>
      <c r="D129" s="357"/>
      <c r="E129" s="357"/>
      <c r="F129" s="374"/>
      <c r="G129" s="33">
        <f ca="1">G121</f>
        <v>0</v>
      </c>
      <c r="H129" s="10"/>
    </row>
    <row r="130" spans="1:8" x14ac:dyDescent="0.2">
      <c r="A130" s="340" t="s">
        <v>116</v>
      </c>
      <c r="B130" s="341"/>
      <c r="C130" s="341"/>
      <c r="D130" s="341"/>
      <c r="E130" s="341"/>
      <c r="F130" s="329"/>
      <c r="G130" s="9">
        <f ca="1">SUM(G128:G129)</f>
        <v>0</v>
      </c>
      <c r="H130" s="10">
        <f ca="1">SUM(G123:G129)-G128</f>
        <v>0</v>
      </c>
    </row>
    <row r="131" spans="1:8" x14ac:dyDescent="0.2">
      <c r="A131" s="361" t="s">
        <v>15</v>
      </c>
      <c r="B131" s="362"/>
      <c r="C131" s="362"/>
      <c r="D131" s="362"/>
      <c r="E131" s="362"/>
      <c r="F131" s="362"/>
      <c r="G131" s="363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64" t="s">
        <v>4</v>
      </c>
      <c r="C135" s="364"/>
      <c r="D135" s="364"/>
      <c r="E135" s="364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65" t="s">
        <v>5</v>
      </c>
      <c r="C136" s="365"/>
      <c r="D136" s="365"/>
      <c r="E136" s="365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0" t="s">
        <v>246</v>
      </c>
      <c r="B1" s="260"/>
      <c r="C1" s="260"/>
      <c r="D1" s="260"/>
      <c r="E1" s="260"/>
      <c r="F1" s="260"/>
      <c r="G1" s="260"/>
    </row>
    <row r="2" spans="1:8" ht="18.75" customHeight="1" x14ac:dyDescent="0.2">
      <c r="A2" s="258" t="s">
        <v>247</v>
      </c>
      <c r="B2" s="259"/>
      <c r="C2" s="259"/>
      <c r="D2" s="2"/>
      <c r="E2" s="2"/>
      <c r="F2" s="261"/>
      <c r="G2" s="262"/>
    </row>
    <row r="3" spans="1:8" ht="18" customHeight="1" x14ac:dyDescent="0.2">
      <c r="A3" s="263" t="s">
        <v>210</v>
      </c>
      <c r="B3" s="264"/>
      <c r="C3" s="264"/>
      <c r="D3" s="264"/>
      <c r="E3" s="264"/>
      <c r="F3" s="264"/>
      <c r="G3" s="265"/>
    </row>
    <row r="4" spans="1:8" ht="18" customHeight="1" thickBot="1" x14ac:dyDescent="0.25">
      <c r="A4" s="266"/>
      <c r="B4" s="267"/>
      <c r="C4" s="267"/>
      <c r="D4" s="267"/>
      <c r="E4" s="267"/>
      <c r="F4" s="267"/>
      <c r="G4" s="268"/>
    </row>
    <row r="5" spans="1:8" ht="14.1" customHeight="1" x14ac:dyDescent="0.2">
      <c r="A5" s="269" t="s">
        <v>6</v>
      </c>
      <c r="B5" s="270"/>
      <c r="C5" s="270"/>
      <c r="D5" s="270"/>
      <c r="E5" s="270"/>
      <c r="F5" s="271"/>
      <c r="G5" s="272"/>
    </row>
    <row r="6" spans="1:8" ht="12.75" customHeight="1" x14ac:dyDescent="0.2">
      <c r="A6" s="273" t="s">
        <v>20</v>
      </c>
      <c r="B6" s="274"/>
      <c r="C6" s="274"/>
      <c r="D6" s="274"/>
      <c r="E6" s="275"/>
      <c r="F6" s="276"/>
      <c r="G6" s="277"/>
    </row>
    <row r="7" spans="1:8" ht="14.1" customHeight="1" x14ac:dyDescent="0.2">
      <c r="A7" s="273" t="s">
        <v>12</v>
      </c>
      <c r="B7" s="274"/>
      <c r="C7" s="274"/>
      <c r="D7" s="274"/>
      <c r="E7" s="275"/>
      <c r="F7" s="289" t="s">
        <v>237</v>
      </c>
      <c r="G7" s="277"/>
    </row>
    <row r="8" spans="1:8" ht="19.5" customHeight="1" x14ac:dyDescent="0.2">
      <c r="A8" s="290" t="s">
        <v>248</v>
      </c>
      <c r="B8" s="291"/>
      <c r="C8" s="291"/>
      <c r="D8" s="291"/>
      <c r="E8" s="291"/>
      <c r="F8" s="291"/>
      <c r="G8" s="292"/>
    </row>
    <row r="9" spans="1:8" ht="19.5" customHeight="1" x14ac:dyDescent="0.2">
      <c r="A9" s="293"/>
      <c r="B9" s="294"/>
      <c r="C9" s="294"/>
      <c r="D9" s="294"/>
      <c r="E9" s="294"/>
      <c r="F9" s="294"/>
      <c r="G9" s="295"/>
    </row>
    <row r="10" spans="1:8" ht="14.1" customHeight="1" x14ac:dyDescent="0.2">
      <c r="A10" s="286" t="s">
        <v>21</v>
      </c>
      <c r="B10" s="287"/>
      <c r="C10" s="287"/>
      <c r="D10" s="287"/>
      <c r="E10" s="288"/>
      <c r="F10" s="284">
        <v>2022</v>
      </c>
      <c r="G10" s="285"/>
    </row>
    <row r="11" spans="1:8" ht="14.1" customHeight="1" x14ac:dyDescent="0.2">
      <c r="A11" s="286" t="s">
        <v>22</v>
      </c>
      <c r="B11" s="287"/>
      <c r="C11" s="287"/>
      <c r="D11" s="287"/>
      <c r="E11" s="288"/>
      <c r="F11" s="284" t="s">
        <v>157</v>
      </c>
      <c r="G11" s="285"/>
    </row>
    <row r="12" spans="1:8" ht="14.1" customHeight="1" x14ac:dyDescent="0.2">
      <c r="A12" s="286" t="s">
        <v>23</v>
      </c>
      <c r="B12" s="287"/>
      <c r="C12" s="287"/>
      <c r="D12" s="287"/>
      <c r="E12" s="288"/>
      <c r="F12" s="284" t="s">
        <v>24</v>
      </c>
      <c r="G12" s="285"/>
    </row>
    <row r="13" spans="1:8" ht="14.1" customHeight="1" x14ac:dyDescent="0.2">
      <c r="A13" s="286" t="s">
        <v>11</v>
      </c>
      <c r="B13" s="287"/>
      <c r="C13" s="287"/>
      <c r="D13" s="287"/>
      <c r="E13" s="288"/>
      <c r="F13" s="284" t="s">
        <v>10</v>
      </c>
      <c r="G13" s="285"/>
    </row>
    <row r="14" spans="1:8" ht="14.1" customHeight="1" x14ac:dyDescent="0.2">
      <c r="A14" s="302" t="s">
        <v>7</v>
      </c>
      <c r="B14" s="303"/>
      <c r="C14" s="303"/>
      <c r="D14" s="303"/>
      <c r="E14" s="303"/>
      <c r="F14" s="304"/>
      <c r="G14" s="305"/>
    </row>
    <row r="15" spans="1:8" ht="14.1" customHeight="1" x14ac:dyDescent="0.2">
      <c r="A15" s="286" t="s">
        <v>8</v>
      </c>
      <c r="B15" s="287"/>
      <c r="C15" s="287"/>
      <c r="D15" s="287"/>
      <c r="E15" s="288"/>
      <c r="F15" s="306">
        <v>0</v>
      </c>
      <c r="G15" s="307"/>
    </row>
    <row r="16" spans="1:8" ht="14.1" customHeight="1" x14ac:dyDescent="0.2">
      <c r="A16" s="286" t="s">
        <v>0</v>
      </c>
      <c r="B16" s="287"/>
      <c r="C16" s="287"/>
      <c r="D16" s="287"/>
      <c r="E16" s="288"/>
      <c r="F16" s="296" t="s">
        <v>158</v>
      </c>
      <c r="G16" s="297"/>
      <c r="H16" s="3"/>
    </row>
    <row r="17" spans="1:8" ht="14.1" customHeight="1" x14ac:dyDescent="0.2">
      <c r="A17" s="286" t="s">
        <v>25</v>
      </c>
      <c r="B17" s="287"/>
      <c r="C17" s="287"/>
      <c r="D17" s="287"/>
      <c r="E17" s="288"/>
      <c r="F17" s="296" t="s">
        <v>159</v>
      </c>
      <c r="G17" s="297"/>
      <c r="H17" s="3"/>
    </row>
    <row r="18" spans="1:8" ht="14.1" customHeight="1" x14ac:dyDescent="0.2">
      <c r="A18" s="286" t="s">
        <v>1</v>
      </c>
      <c r="B18" s="287"/>
      <c r="C18" s="287"/>
      <c r="D18" s="287"/>
      <c r="E18" s="288"/>
      <c r="F18" s="298">
        <v>0</v>
      </c>
      <c r="G18" s="299"/>
    </row>
    <row r="19" spans="1:8" ht="14.1" customHeight="1" x14ac:dyDescent="0.2">
      <c r="A19" s="273" t="s">
        <v>9</v>
      </c>
      <c r="B19" s="274"/>
      <c r="C19" s="274"/>
      <c r="D19" s="274"/>
      <c r="E19" s="275"/>
      <c r="F19" s="300">
        <v>44562</v>
      </c>
      <c r="G19" s="301"/>
    </row>
    <row r="20" spans="1:8" ht="14.1" customHeight="1" x14ac:dyDescent="0.2">
      <c r="A20" s="286" t="s">
        <v>26</v>
      </c>
      <c r="B20" s="287"/>
      <c r="C20" s="287"/>
      <c r="D20" s="287"/>
      <c r="E20" s="288"/>
      <c r="F20" s="314" t="s">
        <v>164</v>
      </c>
      <c r="G20" s="315"/>
    </row>
    <row r="21" spans="1:8" ht="14.1" customHeight="1" x14ac:dyDescent="0.2">
      <c r="A21" s="273" t="s">
        <v>27</v>
      </c>
      <c r="B21" s="274"/>
      <c r="C21" s="274"/>
      <c r="D21" s="274"/>
      <c r="E21" s="275"/>
      <c r="F21" s="316">
        <v>2</v>
      </c>
      <c r="G21" s="317"/>
    </row>
    <row r="22" spans="1:8" ht="14.1" customHeight="1" x14ac:dyDescent="0.2">
      <c r="A22" s="273" t="s">
        <v>28</v>
      </c>
      <c r="B22" s="274"/>
      <c r="C22" s="274"/>
      <c r="D22" s="274"/>
      <c r="E22" s="275"/>
      <c r="F22" s="316">
        <v>1</v>
      </c>
      <c r="G22" s="317"/>
    </row>
    <row r="23" spans="1:8" ht="12.75" customHeight="1" x14ac:dyDescent="0.2">
      <c r="A23" s="273" t="s">
        <v>29</v>
      </c>
      <c r="B23" s="274"/>
      <c r="C23" s="274"/>
      <c r="D23" s="274"/>
      <c r="E23" s="275"/>
      <c r="F23" s="308" t="s">
        <v>160</v>
      </c>
      <c r="G23" s="309"/>
    </row>
    <row r="24" spans="1:8" ht="12.75" customHeight="1" x14ac:dyDescent="0.2">
      <c r="A24" s="312" t="s">
        <v>181</v>
      </c>
      <c r="B24" s="276"/>
      <c r="C24" s="276"/>
      <c r="D24" s="276"/>
      <c r="E24" s="276"/>
      <c r="F24" s="276"/>
      <c r="G24" s="277"/>
    </row>
    <row r="25" spans="1:8" x14ac:dyDescent="0.2">
      <c r="A25" s="302" t="s">
        <v>2</v>
      </c>
      <c r="B25" s="303"/>
      <c r="C25" s="303"/>
      <c r="D25" s="303"/>
      <c r="E25" s="303"/>
      <c r="F25" s="304"/>
      <c r="G25" s="305"/>
    </row>
    <row r="26" spans="1:8" x14ac:dyDescent="0.2">
      <c r="A26" s="4">
        <v>1</v>
      </c>
      <c r="B26" s="313" t="s">
        <v>30</v>
      </c>
      <c r="C26" s="313"/>
      <c r="D26" s="313"/>
      <c r="E26" s="313"/>
      <c r="F26" s="135" t="s">
        <v>31</v>
      </c>
      <c r="G26" s="6" t="s">
        <v>3</v>
      </c>
    </row>
    <row r="27" spans="1:8" x14ac:dyDescent="0.2">
      <c r="A27" s="70" t="s">
        <v>32</v>
      </c>
      <c r="B27" s="310" t="s">
        <v>120</v>
      </c>
      <c r="C27" s="310"/>
      <c r="D27" s="310"/>
      <c r="E27" s="310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11" t="s">
        <v>121</v>
      </c>
      <c r="C28" s="311"/>
      <c r="D28" s="311"/>
      <c r="E28" s="311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11" t="s">
        <v>19</v>
      </c>
      <c r="C29" s="311"/>
      <c r="D29" s="311"/>
      <c r="E29" s="311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78" t="s">
        <v>37</v>
      </c>
      <c r="C30" s="279"/>
      <c r="D30" s="279"/>
      <c r="E30" s="280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78" t="s">
        <v>63</v>
      </c>
      <c r="C31" s="279"/>
      <c r="D31" s="279"/>
      <c r="E31" s="280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11" t="s">
        <v>63</v>
      </c>
      <c r="C32" s="311"/>
      <c r="D32" s="311"/>
      <c r="E32" s="311"/>
      <c r="F32" s="72"/>
      <c r="G32" s="7">
        <f>ROUND(F18*F32,2)</f>
        <v>0</v>
      </c>
      <c r="H32" s="8"/>
    </row>
    <row r="33" spans="1:8" x14ac:dyDescent="0.2">
      <c r="A33" s="328" t="s">
        <v>39</v>
      </c>
      <c r="B33" s="329"/>
      <c r="C33" s="329"/>
      <c r="D33" s="329"/>
      <c r="E33" s="329"/>
      <c r="F33" s="330"/>
      <c r="G33" s="9">
        <f>SUM(G27:G32)</f>
        <v>0</v>
      </c>
    </row>
    <row r="34" spans="1:8" x14ac:dyDescent="0.2">
      <c r="A34" s="302" t="s">
        <v>40</v>
      </c>
      <c r="B34" s="303"/>
      <c r="C34" s="303"/>
      <c r="D34" s="303"/>
      <c r="E34" s="303"/>
      <c r="F34" s="304"/>
      <c r="G34" s="305"/>
    </row>
    <row r="35" spans="1:8" x14ac:dyDescent="0.2">
      <c r="A35" s="322" t="s">
        <v>41</v>
      </c>
      <c r="B35" s="323"/>
      <c r="C35" s="323"/>
      <c r="D35" s="323"/>
      <c r="E35" s="323"/>
      <c r="F35" s="323"/>
      <c r="G35" s="324"/>
      <c r="H35" s="10"/>
    </row>
    <row r="36" spans="1:8" s="15" customFormat="1" x14ac:dyDescent="0.2">
      <c r="A36" s="74" t="s">
        <v>32</v>
      </c>
      <c r="B36" s="325" t="s">
        <v>42</v>
      </c>
      <c r="C36" s="326"/>
      <c r="D36" s="326"/>
      <c r="E36" s="327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81" t="s">
        <v>122</v>
      </c>
      <c r="C37" s="282"/>
      <c r="D37" s="282"/>
      <c r="E37" s="28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18" t="s">
        <v>43</v>
      </c>
      <c r="C38" s="318"/>
      <c r="D38" s="318"/>
      <c r="E38" s="318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19" t="s">
        <v>45</v>
      </c>
      <c r="B40" s="320"/>
      <c r="C40" s="320"/>
      <c r="D40" s="320"/>
      <c r="E40" s="321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22" t="s">
        <v>123</v>
      </c>
      <c r="B41" s="323"/>
      <c r="C41" s="323"/>
      <c r="D41" s="323"/>
      <c r="E41" s="323"/>
      <c r="F41" s="323"/>
      <c r="G41" s="324"/>
      <c r="H41" s="10"/>
    </row>
    <row r="42" spans="1:8" x14ac:dyDescent="0.2">
      <c r="A42" s="86" t="s">
        <v>32</v>
      </c>
      <c r="B42" s="325" t="s">
        <v>46</v>
      </c>
      <c r="C42" s="326"/>
      <c r="D42" s="326"/>
      <c r="E42" s="327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78" t="s">
        <v>47</v>
      </c>
      <c r="C43" s="279"/>
      <c r="D43" s="279"/>
      <c r="E43" s="280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78" t="s">
        <v>48</v>
      </c>
      <c r="C44" s="279"/>
      <c r="D44" s="279"/>
      <c r="E44" s="280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78" t="s">
        <v>49</v>
      </c>
      <c r="C45" s="279"/>
      <c r="D45" s="279"/>
      <c r="E45" s="280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78" t="s">
        <v>50</v>
      </c>
      <c r="C46" s="279"/>
      <c r="D46" s="279"/>
      <c r="E46" s="280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78" t="s">
        <v>51</v>
      </c>
      <c r="C47" s="279"/>
      <c r="D47" s="279"/>
      <c r="E47" s="280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78" t="s">
        <v>53</v>
      </c>
      <c r="C48" s="279"/>
      <c r="D48" s="279"/>
      <c r="E48" s="280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81" t="s">
        <v>55</v>
      </c>
      <c r="C49" s="282"/>
      <c r="D49" s="282"/>
      <c r="E49" s="283"/>
      <c r="F49" s="77">
        <v>0</v>
      </c>
      <c r="G49" s="16">
        <f t="shared" si="0"/>
        <v>0</v>
      </c>
      <c r="H49" s="10"/>
    </row>
    <row r="50" spans="1:8" x14ac:dyDescent="0.2">
      <c r="A50" s="319" t="s">
        <v>56</v>
      </c>
      <c r="B50" s="320"/>
      <c r="C50" s="320"/>
      <c r="D50" s="320"/>
      <c r="E50" s="321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22" t="s">
        <v>57</v>
      </c>
      <c r="B51" s="323"/>
      <c r="C51" s="323"/>
      <c r="D51" s="323"/>
      <c r="E51" s="323"/>
      <c r="F51" s="323"/>
      <c r="G51" s="324"/>
      <c r="H51" s="10"/>
    </row>
    <row r="52" spans="1:8" x14ac:dyDescent="0.2">
      <c r="A52" s="20" t="s">
        <v>32</v>
      </c>
      <c r="B52" s="331" t="s">
        <v>58</v>
      </c>
      <c r="C52" s="332"/>
      <c r="D52" s="332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33" t="s">
        <v>60</v>
      </c>
      <c r="C53" s="334"/>
      <c r="D53" s="334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33" t="s">
        <v>62</v>
      </c>
      <c r="C54" s="334"/>
      <c r="D54" s="334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33" t="s">
        <v>161</v>
      </c>
      <c r="C55" s="334"/>
      <c r="D55" s="334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33" t="s">
        <v>162</v>
      </c>
      <c r="C56" s="334"/>
      <c r="D56" s="334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33" t="s">
        <v>163</v>
      </c>
      <c r="C57" s="334"/>
      <c r="D57" s="334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33" t="s">
        <v>133</v>
      </c>
      <c r="C58" s="334"/>
      <c r="D58" s="334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33" t="s">
        <v>133</v>
      </c>
      <c r="C59" s="334"/>
      <c r="D59" s="334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33" t="s">
        <v>133</v>
      </c>
      <c r="C60" s="334"/>
      <c r="D60" s="334"/>
      <c r="E60" s="93"/>
      <c r="F60" s="27">
        <v>1</v>
      </c>
      <c r="G60" s="7">
        <f t="shared" si="1"/>
        <v>0</v>
      </c>
      <c r="H60" s="10"/>
    </row>
    <row r="61" spans="1:8" x14ac:dyDescent="0.2">
      <c r="A61" s="340" t="s">
        <v>64</v>
      </c>
      <c r="B61" s="341"/>
      <c r="C61" s="341"/>
      <c r="D61" s="341"/>
      <c r="E61" s="341"/>
      <c r="F61" s="329"/>
      <c r="G61" s="9">
        <f>SUM(G52:G60)</f>
        <v>0</v>
      </c>
      <c r="H61" s="10"/>
    </row>
    <row r="62" spans="1:8" x14ac:dyDescent="0.2">
      <c r="A62" s="302" t="s">
        <v>65</v>
      </c>
      <c r="B62" s="303"/>
      <c r="C62" s="303"/>
      <c r="D62" s="303"/>
      <c r="E62" s="303"/>
      <c r="F62" s="304"/>
      <c r="G62" s="305"/>
      <c r="H62" s="10"/>
    </row>
    <row r="63" spans="1:8" x14ac:dyDescent="0.2">
      <c r="A63" s="28" t="s">
        <v>66</v>
      </c>
      <c r="B63" s="335" t="s">
        <v>67</v>
      </c>
      <c r="C63" s="336"/>
      <c r="D63" s="336"/>
      <c r="E63" s="336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37" t="s">
        <v>134</v>
      </c>
      <c r="C64" s="338"/>
      <c r="D64" s="338"/>
      <c r="E64" s="338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37" t="s">
        <v>70</v>
      </c>
      <c r="C65" s="338"/>
      <c r="D65" s="338"/>
      <c r="E65" s="338"/>
      <c r="F65" s="339"/>
      <c r="G65" s="33">
        <f>G61</f>
        <v>0</v>
      </c>
      <c r="H65" s="10"/>
    </row>
    <row r="66" spans="1:8" x14ac:dyDescent="0.2">
      <c r="A66" s="340" t="s">
        <v>71</v>
      </c>
      <c r="B66" s="341"/>
      <c r="C66" s="341"/>
      <c r="D66" s="341"/>
      <c r="E66" s="341"/>
      <c r="F66" s="329"/>
      <c r="G66" s="9">
        <f>SUM(G63:G65)</f>
        <v>0</v>
      </c>
      <c r="H66" s="10"/>
    </row>
    <row r="67" spans="1:8" x14ac:dyDescent="0.2">
      <c r="A67" s="302" t="s">
        <v>72</v>
      </c>
      <c r="B67" s="303"/>
      <c r="C67" s="303"/>
      <c r="D67" s="303"/>
      <c r="E67" s="303"/>
      <c r="F67" s="304"/>
      <c r="G67" s="305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46" t="s">
        <v>74</v>
      </c>
      <c r="C69" s="347"/>
      <c r="D69" s="347"/>
      <c r="E69" s="347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48" t="s">
        <v>75</v>
      </c>
      <c r="C70" s="349"/>
      <c r="D70" s="349"/>
      <c r="E70" s="349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48" t="s">
        <v>168</v>
      </c>
      <c r="C71" s="349"/>
      <c r="D71" s="349"/>
      <c r="E71" s="349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48" t="s">
        <v>76</v>
      </c>
      <c r="C72" s="349"/>
      <c r="D72" s="349"/>
      <c r="E72" s="349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48" t="s">
        <v>124</v>
      </c>
      <c r="C73" s="349"/>
      <c r="D73" s="349"/>
      <c r="E73" s="349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42" t="s">
        <v>169</v>
      </c>
      <c r="C74" s="343"/>
      <c r="D74" s="343"/>
      <c r="E74" s="343"/>
      <c r="F74" s="96">
        <v>0</v>
      </c>
      <c r="G74" s="39">
        <f t="shared" si="2"/>
        <v>0</v>
      </c>
      <c r="H74" s="10"/>
    </row>
    <row r="75" spans="1:8" x14ac:dyDescent="0.2">
      <c r="A75" s="340" t="s">
        <v>77</v>
      </c>
      <c r="B75" s="341"/>
      <c r="C75" s="341"/>
      <c r="D75" s="341"/>
      <c r="E75" s="34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02" t="s">
        <v>78</v>
      </c>
      <c r="B76" s="303"/>
      <c r="C76" s="303"/>
      <c r="D76" s="303"/>
      <c r="E76" s="303"/>
      <c r="F76" s="304"/>
      <c r="G76" s="305"/>
      <c r="H76" s="10"/>
    </row>
    <row r="77" spans="1:8" s="36" customFormat="1" x14ac:dyDescent="0.2">
      <c r="A77" s="322" t="s">
        <v>125</v>
      </c>
      <c r="B77" s="323"/>
      <c r="C77" s="323"/>
      <c r="D77" s="323"/>
      <c r="E77" s="323"/>
      <c r="F77" s="323"/>
      <c r="G77" s="324"/>
      <c r="H77" s="10"/>
    </row>
    <row r="78" spans="1:8" x14ac:dyDescent="0.2">
      <c r="A78" s="86" t="s">
        <v>32</v>
      </c>
      <c r="B78" s="344" t="s">
        <v>213</v>
      </c>
      <c r="C78" s="345"/>
      <c r="D78" s="345"/>
      <c r="E78" s="345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78" t="s">
        <v>126</v>
      </c>
      <c r="C79" s="279"/>
      <c r="D79" s="279"/>
      <c r="E79" s="27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78" t="s">
        <v>127</v>
      </c>
      <c r="C80" s="279"/>
      <c r="D80" s="279"/>
      <c r="E80" s="27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78" t="s">
        <v>128</v>
      </c>
      <c r="C81" s="279"/>
      <c r="D81" s="279"/>
      <c r="E81" s="27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54" t="s">
        <v>214</v>
      </c>
      <c r="C82" s="355"/>
      <c r="D82" s="355"/>
      <c r="E82" s="355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81" t="s">
        <v>129</v>
      </c>
      <c r="C83" s="282"/>
      <c r="D83" s="282"/>
      <c r="E83" s="282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0" t="s">
        <v>79</v>
      </c>
      <c r="B84" s="321"/>
      <c r="C84" s="321"/>
      <c r="D84" s="321"/>
      <c r="E84" s="321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51" t="s">
        <v>80</v>
      </c>
      <c r="B85" s="352"/>
      <c r="C85" s="352"/>
      <c r="D85" s="352"/>
      <c r="E85" s="352"/>
      <c r="F85" s="352"/>
      <c r="G85" s="353"/>
      <c r="H85" s="10"/>
    </row>
    <row r="86" spans="1:8" x14ac:dyDescent="0.2">
      <c r="A86" s="20" t="s">
        <v>32</v>
      </c>
      <c r="B86" s="346" t="s">
        <v>81</v>
      </c>
      <c r="C86" s="347"/>
      <c r="D86" s="347"/>
      <c r="E86" s="347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48" t="s">
        <v>82</v>
      </c>
      <c r="C87" s="349"/>
      <c r="D87" s="349"/>
      <c r="E87" s="349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48" t="s">
        <v>83</v>
      </c>
      <c r="C88" s="349"/>
      <c r="D88" s="349"/>
      <c r="E88" s="349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48" t="s">
        <v>63</v>
      </c>
      <c r="C89" s="349"/>
      <c r="D89" s="349"/>
      <c r="E89" s="349"/>
      <c r="F89" s="95">
        <v>0</v>
      </c>
      <c r="G89" s="39">
        <f>ROUND(G$33*F89,2)</f>
        <v>0</v>
      </c>
      <c r="H89" s="10"/>
    </row>
    <row r="90" spans="1:8" x14ac:dyDescent="0.2">
      <c r="A90" s="328" t="s">
        <v>84</v>
      </c>
      <c r="B90" s="329"/>
      <c r="C90" s="329"/>
      <c r="D90" s="329"/>
      <c r="E90" s="329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1" t="s">
        <v>215</v>
      </c>
      <c r="B91" s="352"/>
      <c r="C91" s="352"/>
      <c r="D91" s="352"/>
      <c r="E91" s="352"/>
      <c r="F91" s="352"/>
      <c r="G91" s="353"/>
      <c r="H91" s="10"/>
    </row>
    <row r="92" spans="1:8" x14ac:dyDescent="0.2">
      <c r="A92" s="20" t="s">
        <v>32</v>
      </c>
      <c r="B92" s="346" t="s">
        <v>85</v>
      </c>
      <c r="C92" s="347"/>
      <c r="D92" s="347"/>
      <c r="E92" s="347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58" t="s">
        <v>241</v>
      </c>
      <c r="C93" s="359"/>
      <c r="D93" s="359"/>
      <c r="E93" s="360"/>
      <c r="F93" s="163">
        <f>ROUND(F92*F50,4)</f>
        <v>0</v>
      </c>
      <c r="G93" s="37">
        <f>ROUND(G$33*F93,2)</f>
        <v>0</v>
      </c>
      <c r="H93" s="10"/>
    </row>
    <row r="94" spans="1:8" x14ac:dyDescent="0.2">
      <c r="A94" s="328" t="s">
        <v>86</v>
      </c>
      <c r="B94" s="329"/>
      <c r="C94" s="329"/>
      <c r="D94" s="329"/>
      <c r="E94" s="329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22" t="s">
        <v>130</v>
      </c>
      <c r="B95" s="323"/>
      <c r="C95" s="323"/>
      <c r="D95" s="323"/>
      <c r="E95" s="323"/>
      <c r="F95" s="323"/>
      <c r="G95" s="324"/>
      <c r="H95" s="73"/>
    </row>
    <row r="96" spans="1:8" s="69" customFormat="1" x14ac:dyDescent="0.2">
      <c r="A96" s="86" t="s">
        <v>32</v>
      </c>
      <c r="B96" s="325" t="s">
        <v>131</v>
      </c>
      <c r="C96" s="326"/>
      <c r="D96" s="326"/>
      <c r="E96" s="326"/>
      <c r="F96" s="87">
        <v>0</v>
      </c>
      <c r="G96" s="37">
        <f>ROUND(G$33*F96,2)</f>
        <v>0</v>
      </c>
      <c r="H96" s="73"/>
    </row>
    <row r="97" spans="1:8" s="69" customFormat="1" x14ac:dyDescent="0.2">
      <c r="A97" s="350" t="s">
        <v>132</v>
      </c>
      <c r="B97" s="321"/>
      <c r="C97" s="321"/>
      <c r="D97" s="321"/>
      <c r="E97" s="321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02" t="s">
        <v>87</v>
      </c>
      <c r="B98" s="303"/>
      <c r="C98" s="303"/>
      <c r="D98" s="303"/>
      <c r="E98" s="303"/>
      <c r="F98" s="304"/>
      <c r="G98" s="305"/>
      <c r="H98" s="10"/>
    </row>
    <row r="99" spans="1:8" x14ac:dyDescent="0.2">
      <c r="A99" s="28" t="s">
        <v>88</v>
      </c>
      <c r="B99" s="335" t="s">
        <v>135</v>
      </c>
      <c r="C99" s="336"/>
      <c r="D99" s="336"/>
      <c r="E99" s="336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37" t="s">
        <v>90</v>
      </c>
      <c r="C100" s="338"/>
      <c r="D100" s="338"/>
      <c r="E100" s="338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37" t="s">
        <v>92</v>
      </c>
      <c r="C101" s="338"/>
      <c r="D101" s="338"/>
      <c r="E101" s="338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56" t="s">
        <v>136</v>
      </c>
      <c r="C102" s="357"/>
      <c r="D102" s="357"/>
      <c r="E102" s="357"/>
      <c r="F102" s="32">
        <f>F97</f>
        <v>0</v>
      </c>
      <c r="G102" s="33">
        <f>G97</f>
        <v>0</v>
      </c>
      <c r="H102" s="10"/>
    </row>
    <row r="103" spans="1:8" x14ac:dyDescent="0.2">
      <c r="A103" s="340" t="s">
        <v>93</v>
      </c>
      <c r="B103" s="341"/>
      <c r="C103" s="341"/>
      <c r="D103" s="341"/>
      <c r="E103" s="341"/>
      <c r="F103" s="329"/>
      <c r="G103" s="9">
        <f>SUM(G99:G102)</f>
        <v>0</v>
      </c>
      <c r="H103" s="10"/>
    </row>
    <row r="104" spans="1:8" x14ac:dyDescent="0.2">
      <c r="A104" s="302" t="s">
        <v>94</v>
      </c>
      <c r="B104" s="303"/>
      <c r="C104" s="303"/>
      <c r="D104" s="303"/>
      <c r="E104" s="303"/>
      <c r="F104" s="304"/>
      <c r="G104" s="305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19" t="s">
        <v>95</v>
      </c>
      <c r="B111" s="320"/>
      <c r="C111" s="320"/>
      <c r="D111" s="320"/>
      <c r="E111" s="320"/>
      <c r="F111" s="321"/>
      <c r="G111" s="9">
        <f>SUM(G105:G110)</f>
        <v>0</v>
      </c>
      <c r="H111" s="73"/>
    </row>
    <row r="112" spans="1:8" x14ac:dyDescent="0.2">
      <c r="A112" s="302" t="s">
        <v>96</v>
      </c>
      <c r="B112" s="303"/>
      <c r="C112" s="303"/>
      <c r="D112" s="303"/>
      <c r="E112" s="303"/>
      <c r="F112" s="304"/>
      <c r="G112" s="305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46" t="s">
        <v>98</v>
      </c>
      <c r="C114" s="347"/>
      <c r="D114" s="347"/>
      <c r="E114" s="347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48" t="s">
        <v>99</v>
      </c>
      <c r="C115" s="349"/>
      <c r="D115" s="349"/>
      <c r="E115" s="349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68" t="s">
        <v>100</v>
      </c>
      <c r="C116" s="369"/>
      <c r="D116" s="369"/>
      <c r="E116" s="369"/>
      <c r="F116" s="95"/>
      <c r="G116" s="13"/>
      <c r="H116" s="10"/>
    </row>
    <row r="117" spans="1:8" x14ac:dyDescent="0.2">
      <c r="A117" s="11" t="s">
        <v>101</v>
      </c>
      <c r="B117" s="348" t="s">
        <v>102</v>
      </c>
      <c r="C117" s="349"/>
      <c r="D117" s="349"/>
      <c r="E117" s="349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48" t="s">
        <v>104</v>
      </c>
      <c r="C118" s="349"/>
      <c r="D118" s="349"/>
      <c r="E118" s="349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48" t="s">
        <v>13</v>
      </c>
      <c r="C119" s="349"/>
      <c r="D119" s="349"/>
      <c r="E119" s="349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66" t="s">
        <v>106</v>
      </c>
      <c r="C120" s="367"/>
      <c r="D120" s="367"/>
      <c r="E120" s="367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0" t="s">
        <v>107</v>
      </c>
      <c r="B121" s="341"/>
      <c r="C121" s="341"/>
      <c r="D121" s="341"/>
      <c r="E121" s="341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02" t="s">
        <v>108</v>
      </c>
      <c r="B122" s="303"/>
      <c r="C122" s="303"/>
      <c r="D122" s="303"/>
      <c r="E122" s="303"/>
      <c r="F122" s="304"/>
      <c r="G122" s="305"/>
      <c r="H122" s="10"/>
    </row>
    <row r="123" spans="1:8" x14ac:dyDescent="0.2">
      <c r="A123" s="28" t="s">
        <v>32</v>
      </c>
      <c r="B123" s="335" t="s">
        <v>109</v>
      </c>
      <c r="C123" s="336"/>
      <c r="D123" s="336"/>
      <c r="E123" s="336"/>
      <c r="F123" s="370"/>
      <c r="G123" s="30">
        <f>G33</f>
        <v>0</v>
      </c>
      <c r="H123" s="10"/>
    </row>
    <row r="124" spans="1:8" x14ac:dyDescent="0.2">
      <c r="A124" s="31" t="s">
        <v>33</v>
      </c>
      <c r="B124" s="337" t="s">
        <v>110</v>
      </c>
      <c r="C124" s="338"/>
      <c r="D124" s="338"/>
      <c r="E124" s="338"/>
      <c r="F124" s="339"/>
      <c r="G124" s="33">
        <f>G66</f>
        <v>0</v>
      </c>
      <c r="H124" s="10"/>
    </row>
    <row r="125" spans="1:8" x14ac:dyDescent="0.2">
      <c r="A125" s="31" t="s">
        <v>34</v>
      </c>
      <c r="B125" s="337" t="s">
        <v>111</v>
      </c>
      <c r="C125" s="338"/>
      <c r="D125" s="338"/>
      <c r="E125" s="338"/>
      <c r="F125" s="339"/>
      <c r="G125" s="33">
        <f>G75</f>
        <v>0</v>
      </c>
      <c r="H125" s="10"/>
    </row>
    <row r="126" spans="1:8" x14ac:dyDescent="0.2">
      <c r="A126" s="31" t="s">
        <v>35</v>
      </c>
      <c r="B126" s="337" t="s">
        <v>112</v>
      </c>
      <c r="C126" s="338"/>
      <c r="D126" s="338"/>
      <c r="E126" s="338"/>
      <c r="F126" s="339"/>
      <c r="G126" s="33">
        <f>G103</f>
        <v>0</v>
      </c>
      <c r="H126" s="10"/>
    </row>
    <row r="127" spans="1:8" x14ac:dyDescent="0.2">
      <c r="A127" s="31" t="s">
        <v>36</v>
      </c>
      <c r="B127" s="337" t="s">
        <v>113</v>
      </c>
      <c r="C127" s="338"/>
      <c r="D127" s="338"/>
      <c r="E127" s="338"/>
      <c r="F127" s="339"/>
      <c r="G127" s="33">
        <f>G111</f>
        <v>0</v>
      </c>
      <c r="H127" s="10"/>
    </row>
    <row r="128" spans="1:8" x14ac:dyDescent="0.2">
      <c r="A128" s="31"/>
      <c r="B128" s="371" t="s">
        <v>114</v>
      </c>
      <c r="C128" s="372"/>
      <c r="D128" s="372"/>
      <c r="E128" s="372"/>
      <c r="F128" s="373"/>
      <c r="G128" s="33">
        <f>SUM(G123:G127)</f>
        <v>0</v>
      </c>
      <c r="H128" s="10"/>
    </row>
    <row r="129" spans="1:8" x14ac:dyDescent="0.2">
      <c r="A129" s="31" t="s">
        <v>38</v>
      </c>
      <c r="B129" s="356" t="s">
        <v>115</v>
      </c>
      <c r="C129" s="357"/>
      <c r="D129" s="357"/>
      <c r="E129" s="357"/>
      <c r="F129" s="374"/>
      <c r="G129" s="33">
        <f ca="1">G121</f>
        <v>0</v>
      </c>
      <c r="H129" s="10"/>
    </row>
    <row r="130" spans="1:8" x14ac:dyDescent="0.2">
      <c r="A130" s="340" t="s">
        <v>116</v>
      </c>
      <c r="B130" s="341"/>
      <c r="C130" s="341"/>
      <c r="D130" s="341"/>
      <c r="E130" s="341"/>
      <c r="F130" s="329"/>
      <c r="G130" s="9">
        <f ca="1">SUM(G128:G129)</f>
        <v>0</v>
      </c>
      <c r="H130" s="10">
        <f ca="1">SUM(G123:G129)-G128</f>
        <v>0</v>
      </c>
    </row>
    <row r="131" spans="1:8" x14ac:dyDescent="0.2">
      <c r="A131" s="361" t="s">
        <v>15</v>
      </c>
      <c r="B131" s="362"/>
      <c r="C131" s="362"/>
      <c r="D131" s="362"/>
      <c r="E131" s="362"/>
      <c r="F131" s="362"/>
      <c r="G131" s="363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64" t="s">
        <v>4</v>
      </c>
      <c r="C135" s="364"/>
      <c r="D135" s="364"/>
      <c r="E135" s="364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65" t="s">
        <v>5</v>
      </c>
      <c r="C136" s="365"/>
      <c r="D136" s="365"/>
      <c r="E136" s="365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5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0" t="s">
        <v>246</v>
      </c>
      <c r="B1" s="260"/>
      <c r="C1" s="260"/>
      <c r="D1" s="260"/>
      <c r="E1" s="260"/>
      <c r="F1" s="260"/>
      <c r="G1" s="260"/>
    </row>
    <row r="2" spans="1:8" ht="18.75" customHeight="1" x14ac:dyDescent="0.2">
      <c r="A2" s="258" t="s">
        <v>247</v>
      </c>
      <c r="B2" s="259"/>
      <c r="C2" s="259"/>
      <c r="D2" s="2"/>
      <c r="E2" s="2"/>
      <c r="F2" s="261"/>
      <c r="G2" s="262"/>
    </row>
    <row r="3" spans="1:8" ht="18" customHeight="1" x14ac:dyDescent="0.2">
      <c r="A3" s="263" t="s">
        <v>210</v>
      </c>
      <c r="B3" s="264"/>
      <c r="C3" s="264"/>
      <c r="D3" s="264"/>
      <c r="E3" s="264"/>
      <c r="F3" s="264"/>
      <c r="G3" s="265"/>
    </row>
    <row r="4" spans="1:8" ht="18" customHeight="1" thickBot="1" x14ac:dyDescent="0.25">
      <c r="A4" s="266"/>
      <c r="B4" s="267"/>
      <c r="C4" s="267"/>
      <c r="D4" s="267"/>
      <c r="E4" s="267"/>
      <c r="F4" s="267"/>
      <c r="G4" s="268"/>
    </row>
    <row r="5" spans="1:8" ht="14.1" customHeight="1" x14ac:dyDescent="0.2">
      <c r="A5" s="269" t="s">
        <v>6</v>
      </c>
      <c r="B5" s="270"/>
      <c r="C5" s="270"/>
      <c r="D5" s="270"/>
      <c r="E5" s="270"/>
      <c r="F5" s="271"/>
      <c r="G5" s="272"/>
    </row>
    <row r="6" spans="1:8" x14ac:dyDescent="0.2">
      <c r="A6" s="273" t="s">
        <v>20</v>
      </c>
      <c r="B6" s="274"/>
      <c r="C6" s="274"/>
      <c r="D6" s="274"/>
      <c r="E6" s="275"/>
      <c r="F6" s="276"/>
      <c r="G6" s="277"/>
    </row>
    <row r="7" spans="1:8" ht="14.1" customHeight="1" x14ac:dyDescent="0.2">
      <c r="A7" s="273" t="s">
        <v>12</v>
      </c>
      <c r="B7" s="274"/>
      <c r="C7" s="274"/>
      <c r="D7" s="274"/>
      <c r="E7" s="275"/>
      <c r="F7" s="289" t="s">
        <v>237</v>
      </c>
      <c r="G7" s="277"/>
    </row>
    <row r="8" spans="1:8" ht="19.5" customHeight="1" x14ac:dyDescent="0.2">
      <c r="A8" s="290" t="s">
        <v>248</v>
      </c>
      <c r="B8" s="291"/>
      <c r="C8" s="291"/>
      <c r="D8" s="291"/>
      <c r="E8" s="291"/>
      <c r="F8" s="291"/>
      <c r="G8" s="292"/>
    </row>
    <row r="9" spans="1:8" ht="19.5" customHeight="1" x14ac:dyDescent="0.2">
      <c r="A9" s="293"/>
      <c r="B9" s="294"/>
      <c r="C9" s="294"/>
      <c r="D9" s="294"/>
      <c r="E9" s="294"/>
      <c r="F9" s="294"/>
      <c r="G9" s="295"/>
    </row>
    <row r="10" spans="1:8" ht="14.1" customHeight="1" x14ac:dyDescent="0.2">
      <c r="A10" s="286" t="s">
        <v>21</v>
      </c>
      <c r="B10" s="287"/>
      <c r="C10" s="287"/>
      <c r="D10" s="287"/>
      <c r="E10" s="288"/>
      <c r="F10" s="284">
        <v>2022</v>
      </c>
      <c r="G10" s="285"/>
    </row>
    <row r="11" spans="1:8" ht="14.1" customHeight="1" x14ac:dyDescent="0.2">
      <c r="A11" s="286" t="s">
        <v>22</v>
      </c>
      <c r="B11" s="287"/>
      <c r="C11" s="287"/>
      <c r="D11" s="287"/>
      <c r="E11" s="288"/>
      <c r="F11" s="284" t="s">
        <v>157</v>
      </c>
      <c r="G11" s="285"/>
    </row>
    <row r="12" spans="1:8" ht="14.1" customHeight="1" x14ac:dyDescent="0.2">
      <c r="A12" s="286" t="s">
        <v>23</v>
      </c>
      <c r="B12" s="287"/>
      <c r="C12" s="287"/>
      <c r="D12" s="287"/>
      <c r="E12" s="288"/>
      <c r="F12" s="284" t="s">
        <v>24</v>
      </c>
      <c r="G12" s="285"/>
    </row>
    <row r="13" spans="1:8" ht="14.1" customHeight="1" x14ac:dyDescent="0.2">
      <c r="A13" s="286" t="s">
        <v>11</v>
      </c>
      <c r="B13" s="287"/>
      <c r="C13" s="287"/>
      <c r="D13" s="287"/>
      <c r="E13" s="288"/>
      <c r="F13" s="284" t="s">
        <v>10</v>
      </c>
      <c r="G13" s="285"/>
    </row>
    <row r="14" spans="1:8" ht="14.1" customHeight="1" x14ac:dyDescent="0.2">
      <c r="A14" s="302" t="s">
        <v>7</v>
      </c>
      <c r="B14" s="303"/>
      <c r="C14" s="303"/>
      <c r="D14" s="303"/>
      <c r="E14" s="303"/>
      <c r="F14" s="304"/>
      <c r="G14" s="305"/>
    </row>
    <row r="15" spans="1:8" ht="14.1" customHeight="1" x14ac:dyDescent="0.2">
      <c r="A15" s="286" t="s">
        <v>8</v>
      </c>
      <c r="B15" s="287"/>
      <c r="C15" s="287"/>
      <c r="D15" s="287"/>
      <c r="E15" s="288"/>
      <c r="F15" s="306">
        <v>0</v>
      </c>
      <c r="G15" s="307"/>
    </row>
    <row r="16" spans="1:8" ht="14.1" customHeight="1" x14ac:dyDescent="0.2">
      <c r="A16" s="286" t="s">
        <v>0</v>
      </c>
      <c r="B16" s="287"/>
      <c r="C16" s="287"/>
      <c r="D16" s="287"/>
      <c r="E16" s="288"/>
      <c r="F16" s="296" t="s">
        <v>158</v>
      </c>
      <c r="G16" s="297"/>
      <c r="H16" s="3"/>
    </row>
    <row r="17" spans="1:8" ht="14.1" customHeight="1" x14ac:dyDescent="0.2">
      <c r="A17" s="286" t="s">
        <v>25</v>
      </c>
      <c r="B17" s="287"/>
      <c r="C17" s="287"/>
      <c r="D17" s="287"/>
      <c r="E17" s="288"/>
      <c r="F17" s="296" t="s">
        <v>159</v>
      </c>
      <c r="G17" s="297"/>
      <c r="H17" s="3"/>
    </row>
    <row r="18" spans="1:8" ht="14.1" customHeight="1" x14ac:dyDescent="0.2">
      <c r="A18" s="286" t="s">
        <v>1</v>
      </c>
      <c r="B18" s="287"/>
      <c r="C18" s="287"/>
      <c r="D18" s="287"/>
      <c r="E18" s="288"/>
      <c r="F18" s="298">
        <v>0</v>
      </c>
      <c r="G18" s="299"/>
    </row>
    <row r="19" spans="1:8" ht="14.1" customHeight="1" x14ac:dyDescent="0.2">
      <c r="A19" s="273" t="s">
        <v>9</v>
      </c>
      <c r="B19" s="274"/>
      <c r="C19" s="274"/>
      <c r="D19" s="274"/>
      <c r="E19" s="275"/>
      <c r="F19" s="300">
        <v>44562</v>
      </c>
      <c r="G19" s="301"/>
    </row>
    <row r="20" spans="1:8" ht="14.1" customHeight="1" x14ac:dyDescent="0.2">
      <c r="A20" s="286" t="s">
        <v>26</v>
      </c>
      <c r="B20" s="287"/>
      <c r="C20" s="287"/>
      <c r="D20" s="287"/>
      <c r="E20" s="288"/>
      <c r="F20" s="314" t="s">
        <v>212</v>
      </c>
      <c r="G20" s="315"/>
    </row>
    <row r="21" spans="1:8" ht="14.1" customHeight="1" x14ac:dyDescent="0.2">
      <c r="A21" s="273" t="s">
        <v>27</v>
      </c>
      <c r="B21" s="274"/>
      <c r="C21" s="274"/>
      <c r="D21" s="274"/>
      <c r="E21" s="275"/>
      <c r="F21" s="316">
        <v>2</v>
      </c>
      <c r="G21" s="317"/>
    </row>
    <row r="22" spans="1:8" ht="14.1" customHeight="1" x14ac:dyDescent="0.2">
      <c r="A22" s="273" t="s">
        <v>28</v>
      </c>
      <c r="B22" s="274"/>
      <c r="C22" s="274"/>
      <c r="D22" s="274"/>
      <c r="E22" s="275"/>
      <c r="F22" s="316">
        <v>1</v>
      </c>
      <c r="G22" s="317"/>
    </row>
    <row r="23" spans="1:8" ht="12.75" customHeight="1" x14ac:dyDescent="0.2">
      <c r="A23" s="273" t="s">
        <v>29</v>
      </c>
      <c r="B23" s="274"/>
      <c r="C23" s="274"/>
      <c r="D23" s="274"/>
      <c r="E23" s="275"/>
      <c r="F23" s="308" t="s">
        <v>160</v>
      </c>
      <c r="G23" s="309"/>
    </row>
    <row r="24" spans="1:8" ht="12.75" customHeight="1" x14ac:dyDescent="0.2">
      <c r="A24" s="312" t="s">
        <v>180</v>
      </c>
      <c r="B24" s="276"/>
      <c r="C24" s="276"/>
      <c r="D24" s="276"/>
      <c r="E24" s="276"/>
      <c r="F24" s="276"/>
      <c r="G24" s="277"/>
    </row>
    <row r="25" spans="1:8" x14ac:dyDescent="0.2">
      <c r="A25" s="302" t="s">
        <v>2</v>
      </c>
      <c r="B25" s="303"/>
      <c r="C25" s="303"/>
      <c r="D25" s="303"/>
      <c r="E25" s="303"/>
      <c r="F25" s="304"/>
      <c r="G25" s="305"/>
    </row>
    <row r="26" spans="1:8" x14ac:dyDescent="0.2">
      <c r="A26" s="4">
        <v>1</v>
      </c>
      <c r="B26" s="313" t="s">
        <v>30</v>
      </c>
      <c r="C26" s="313"/>
      <c r="D26" s="313"/>
      <c r="E26" s="313"/>
      <c r="F26" s="135" t="s">
        <v>31</v>
      </c>
      <c r="G26" s="6" t="s">
        <v>3</v>
      </c>
    </row>
    <row r="27" spans="1:8" x14ac:dyDescent="0.2">
      <c r="A27" s="70" t="s">
        <v>32</v>
      </c>
      <c r="B27" s="310" t="s">
        <v>120</v>
      </c>
      <c r="C27" s="310"/>
      <c r="D27" s="310"/>
      <c r="E27" s="310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11" t="s">
        <v>121</v>
      </c>
      <c r="C28" s="311"/>
      <c r="D28" s="311"/>
      <c r="E28" s="311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11" t="s">
        <v>19</v>
      </c>
      <c r="C29" s="311"/>
      <c r="D29" s="311"/>
      <c r="E29" s="311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78" t="s">
        <v>37</v>
      </c>
      <c r="C30" s="279"/>
      <c r="D30" s="279"/>
      <c r="E30" s="280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78" t="s">
        <v>63</v>
      </c>
      <c r="C31" s="279"/>
      <c r="D31" s="279"/>
      <c r="E31" s="280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11" t="s">
        <v>63</v>
      </c>
      <c r="C32" s="311"/>
      <c r="D32" s="311"/>
      <c r="E32" s="311"/>
      <c r="F32" s="72"/>
      <c r="G32" s="7">
        <f>ROUND(F18*F32,2)</f>
        <v>0</v>
      </c>
      <c r="H32" s="8"/>
    </row>
    <row r="33" spans="1:8" x14ac:dyDescent="0.2">
      <c r="A33" s="328" t="s">
        <v>39</v>
      </c>
      <c r="B33" s="329"/>
      <c r="C33" s="329"/>
      <c r="D33" s="329"/>
      <c r="E33" s="329"/>
      <c r="F33" s="330"/>
      <c r="G33" s="9">
        <f>SUM(G27:G32)</f>
        <v>0</v>
      </c>
    </row>
    <row r="34" spans="1:8" x14ac:dyDescent="0.2">
      <c r="A34" s="302" t="s">
        <v>40</v>
      </c>
      <c r="B34" s="303"/>
      <c r="C34" s="303"/>
      <c r="D34" s="303"/>
      <c r="E34" s="303"/>
      <c r="F34" s="304"/>
      <c r="G34" s="305"/>
    </row>
    <row r="35" spans="1:8" x14ac:dyDescent="0.2">
      <c r="A35" s="322" t="s">
        <v>41</v>
      </c>
      <c r="B35" s="323"/>
      <c r="C35" s="323"/>
      <c r="D35" s="323"/>
      <c r="E35" s="323"/>
      <c r="F35" s="323"/>
      <c r="G35" s="324"/>
      <c r="H35" s="10"/>
    </row>
    <row r="36" spans="1:8" s="15" customFormat="1" x14ac:dyDescent="0.2">
      <c r="A36" s="74" t="s">
        <v>32</v>
      </c>
      <c r="B36" s="325" t="s">
        <v>42</v>
      </c>
      <c r="C36" s="326"/>
      <c r="D36" s="326"/>
      <c r="E36" s="327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81" t="s">
        <v>122</v>
      </c>
      <c r="C37" s="282"/>
      <c r="D37" s="282"/>
      <c r="E37" s="28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18" t="s">
        <v>43</v>
      </c>
      <c r="C38" s="318"/>
      <c r="D38" s="318"/>
      <c r="E38" s="318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19" t="s">
        <v>45</v>
      </c>
      <c r="B40" s="320"/>
      <c r="C40" s="320"/>
      <c r="D40" s="320"/>
      <c r="E40" s="321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22" t="s">
        <v>123</v>
      </c>
      <c r="B41" s="323"/>
      <c r="C41" s="323"/>
      <c r="D41" s="323"/>
      <c r="E41" s="323"/>
      <c r="F41" s="323"/>
      <c r="G41" s="324"/>
      <c r="H41" s="10"/>
    </row>
    <row r="42" spans="1:8" x14ac:dyDescent="0.2">
      <c r="A42" s="86" t="s">
        <v>32</v>
      </c>
      <c r="B42" s="325" t="s">
        <v>46</v>
      </c>
      <c r="C42" s="326"/>
      <c r="D42" s="326"/>
      <c r="E42" s="327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78" t="s">
        <v>47</v>
      </c>
      <c r="C43" s="279"/>
      <c r="D43" s="279"/>
      <c r="E43" s="280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78" t="s">
        <v>48</v>
      </c>
      <c r="C44" s="279"/>
      <c r="D44" s="279"/>
      <c r="E44" s="280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78" t="s">
        <v>49</v>
      </c>
      <c r="C45" s="279"/>
      <c r="D45" s="279"/>
      <c r="E45" s="280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78" t="s">
        <v>50</v>
      </c>
      <c r="C46" s="279"/>
      <c r="D46" s="279"/>
      <c r="E46" s="280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78" t="s">
        <v>51</v>
      </c>
      <c r="C47" s="279"/>
      <c r="D47" s="279"/>
      <c r="E47" s="280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78" t="s">
        <v>53</v>
      </c>
      <c r="C48" s="279"/>
      <c r="D48" s="279"/>
      <c r="E48" s="280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81" t="s">
        <v>55</v>
      </c>
      <c r="C49" s="282"/>
      <c r="D49" s="282"/>
      <c r="E49" s="283"/>
      <c r="F49" s="77">
        <v>0</v>
      </c>
      <c r="G49" s="16">
        <f t="shared" si="0"/>
        <v>0</v>
      </c>
      <c r="H49" s="10"/>
    </row>
    <row r="50" spans="1:8" x14ac:dyDescent="0.2">
      <c r="A50" s="319" t="s">
        <v>56</v>
      </c>
      <c r="B50" s="320"/>
      <c r="C50" s="320"/>
      <c r="D50" s="320"/>
      <c r="E50" s="321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22" t="s">
        <v>57</v>
      </c>
      <c r="B51" s="323"/>
      <c r="C51" s="323"/>
      <c r="D51" s="323"/>
      <c r="E51" s="323"/>
      <c r="F51" s="323"/>
      <c r="G51" s="324"/>
      <c r="H51" s="10"/>
    </row>
    <row r="52" spans="1:8" x14ac:dyDescent="0.2">
      <c r="A52" s="20" t="s">
        <v>32</v>
      </c>
      <c r="B52" s="331" t="s">
        <v>58</v>
      </c>
      <c r="C52" s="332"/>
      <c r="D52" s="332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33" t="s">
        <v>60</v>
      </c>
      <c r="C53" s="334"/>
      <c r="D53" s="334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33" t="s">
        <v>62</v>
      </c>
      <c r="C54" s="334"/>
      <c r="D54" s="334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33" t="s">
        <v>161</v>
      </c>
      <c r="C55" s="334"/>
      <c r="D55" s="334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33" t="s">
        <v>162</v>
      </c>
      <c r="C56" s="334"/>
      <c r="D56" s="334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33" t="s">
        <v>163</v>
      </c>
      <c r="C57" s="334"/>
      <c r="D57" s="334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33" t="s">
        <v>133</v>
      </c>
      <c r="C58" s="334"/>
      <c r="D58" s="334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33" t="s">
        <v>133</v>
      </c>
      <c r="C59" s="334"/>
      <c r="D59" s="334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33" t="s">
        <v>133</v>
      </c>
      <c r="C60" s="334"/>
      <c r="D60" s="334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0" t="s">
        <v>64</v>
      </c>
      <c r="B61" s="341"/>
      <c r="C61" s="341"/>
      <c r="D61" s="341"/>
      <c r="E61" s="341"/>
      <c r="F61" s="329"/>
      <c r="G61" s="9">
        <f>SUM(G52:G60)</f>
        <v>0</v>
      </c>
      <c r="H61" s="10"/>
    </row>
    <row r="62" spans="1:8" x14ac:dyDescent="0.2">
      <c r="A62" s="302" t="s">
        <v>65</v>
      </c>
      <c r="B62" s="303"/>
      <c r="C62" s="303"/>
      <c r="D62" s="303"/>
      <c r="E62" s="303"/>
      <c r="F62" s="304"/>
      <c r="G62" s="305"/>
      <c r="H62" s="10"/>
    </row>
    <row r="63" spans="1:8" x14ac:dyDescent="0.2">
      <c r="A63" s="28" t="s">
        <v>66</v>
      </c>
      <c r="B63" s="335" t="s">
        <v>67</v>
      </c>
      <c r="C63" s="336"/>
      <c r="D63" s="336"/>
      <c r="E63" s="336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37" t="s">
        <v>134</v>
      </c>
      <c r="C64" s="338"/>
      <c r="D64" s="338"/>
      <c r="E64" s="338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37" t="s">
        <v>70</v>
      </c>
      <c r="C65" s="338"/>
      <c r="D65" s="338"/>
      <c r="E65" s="338"/>
      <c r="F65" s="339"/>
      <c r="G65" s="33">
        <f>G61</f>
        <v>0</v>
      </c>
      <c r="H65" s="10"/>
    </row>
    <row r="66" spans="1:8" x14ac:dyDescent="0.2">
      <c r="A66" s="340" t="s">
        <v>71</v>
      </c>
      <c r="B66" s="341"/>
      <c r="C66" s="341"/>
      <c r="D66" s="341"/>
      <c r="E66" s="341"/>
      <c r="F66" s="329"/>
      <c r="G66" s="9">
        <f>SUM(G63:G65)</f>
        <v>0</v>
      </c>
      <c r="H66" s="10"/>
    </row>
    <row r="67" spans="1:8" x14ac:dyDescent="0.2">
      <c r="A67" s="302" t="s">
        <v>72</v>
      </c>
      <c r="B67" s="303"/>
      <c r="C67" s="303"/>
      <c r="D67" s="303"/>
      <c r="E67" s="303"/>
      <c r="F67" s="304"/>
      <c r="G67" s="305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46" t="s">
        <v>74</v>
      </c>
      <c r="C69" s="347"/>
      <c r="D69" s="347"/>
      <c r="E69" s="347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48" t="s">
        <v>75</v>
      </c>
      <c r="C70" s="349"/>
      <c r="D70" s="349"/>
      <c r="E70" s="349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48" t="s">
        <v>168</v>
      </c>
      <c r="C71" s="349"/>
      <c r="D71" s="349"/>
      <c r="E71" s="349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48" t="s">
        <v>76</v>
      </c>
      <c r="C72" s="349"/>
      <c r="D72" s="349"/>
      <c r="E72" s="349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48" t="s">
        <v>124</v>
      </c>
      <c r="C73" s="349"/>
      <c r="D73" s="349"/>
      <c r="E73" s="349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42" t="s">
        <v>169</v>
      </c>
      <c r="C74" s="343"/>
      <c r="D74" s="343"/>
      <c r="E74" s="343"/>
      <c r="F74" s="96">
        <v>0</v>
      </c>
      <c r="G74" s="39">
        <f t="shared" si="2"/>
        <v>0</v>
      </c>
      <c r="H74" s="10"/>
    </row>
    <row r="75" spans="1:8" x14ac:dyDescent="0.2">
      <c r="A75" s="340" t="s">
        <v>77</v>
      </c>
      <c r="B75" s="341"/>
      <c r="C75" s="341"/>
      <c r="D75" s="341"/>
      <c r="E75" s="34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02" t="s">
        <v>78</v>
      </c>
      <c r="B76" s="303"/>
      <c r="C76" s="303"/>
      <c r="D76" s="303"/>
      <c r="E76" s="303"/>
      <c r="F76" s="304"/>
      <c r="G76" s="305"/>
      <c r="H76" s="10"/>
    </row>
    <row r="77" spans="1:8" s="36" customFormat="1" x14ac:dyDescent="0.2">
      <c r="A77" s="322" t="s">
        <v>125</v>
      </c>
      <c r="B77" s="323"/>
      <c r="C77" s="323"/>
      <c r="D77" s="323"/>
      <c r="E77" s="323"/>
      <c r="F77" s="323"/>
      <c r="G77" s="324"/>
      <c r="H77" s="10"/>
    </row>
    <row r="78" spans="1:8" x14ac:dyDescent="0.2">
      <c r="A78" s="86" t="s">
        <v>32</v>
      </c>
      <c r="B78" s="344" t="s">
        <v>213</v>
      </c>
      <c r="C78" s="345"/>
      <c r="D78" s="345"/>
      <c r="E78" s="345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78" t="s">
        <v>126</v>
      </c>
      <c r="C79" s="279"/>
      <c r="D79" s="279"/>
      <c r="E79" s="27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78" t="s">
        <v>127</v>
      </c>
      <c r="C80" s="279"/>
      <c r="D80" s="279"/>
      <c r="E80" s="27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78" t="s">
        <v>128</v>
      </c>
      <c r="C81" s="279"/>
      <c r="D81" s="279"/>
      <c r="E81" s="27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54" t="s">
        <v>214</v>
      </c>
      <c r="C82" s="355"/>
      <c r="D82" s="355"/>
      <c r="E82" s="355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81" t="s">
        <v>129</v>
      </c>
      <c r="C83" s="282"/>
      <c r="D83" s="282"/>
      <c r="E83" s="282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0" t="s">
        <v>79</v>
      </c>
      <c r="B84" s="321"/>
      <c r="C84" s="321"/>
      <c r="D84" s="321"/>
      <c r="E84" s="321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51" t="s">
        <v>80</v>
      </c>
      <c r="B85" s="352"/>
      <c r="C85" s="352"/>
      <c r="D85" s="352"/>
      <c r="E85" s="352"/>
      <c r="F85" s="352"/>
      <c r="G85" s="353"/>
      <c r="H85" s="10"/>
    </row>
    <row r="86" spans="1:8" x14ac:dyDescent="0.2">
      <c r="A86" s="20" t="s">
        <v>32</v>
      </c>
      <c r="B86" s="346" t="s">
        <v>81</v>
      </c>
      <c r="C86" s="347"/>
      <c r="D86" s="347"/>
      <c r="E86" s="347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48" t="s">
        <v>82</v>
      </c>
      <c r="C87" s="349"/>
      <c r="D87" s="349"/>
      <c r="E87" s="349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48" t="s">
        <v>83</v>
      </c>
      <c r="C88" s="349"/>
      <c r="D88" s="349"/>
      <c r="E88" s="349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48" t="s">
        <v>63</v>
      </c>
      <c r="C89" s="349"/>
      <c r="D89" s="349"/>
      <c r="E89" s="349"/>
      <c r="F89" s="95">
        <v>0</v>
      </c>
      <c r="G89" s="39">
        <f>ROUND(G$33*F89,2)</f>
        <v>0</v>
      </c>
      <c r="H89" s="10"/>
    </row>
    <row r="90" spans="1:8" x14ac:dyDescent="0.2">
      <c r="A90" s="328" t="s">
        <v>84</v>
      </c>
      <c r="B90" s="329"/>
      <c r="C90" s="329"/>
      <c r="D90" s="329"/>
      <c r="E90" s="329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1" t="s">
        <v>215</v>
      </c>
      <c r="B91" s="352"/>
      <c r="C91" s="352"/>
      <c r="D91" s="352"/>
      <c r="E91" s="352"/>
      <c r="F91" s="352"/>
      <c r="G91" s="353"/>
      <c r="H91" s="10"/>
    </row>
    <row r="92" spans="1:8" x14ac:dyDescent="0.2">
      <c r="A92" s="20" t="s">
        <v>32</v>
      </c>
      <c r="B92" s="346" t="s">
        <v>85</v>
      </c>
      <c r="C92" s="347"/>
      <c r="D92" s="347"/>
      <c r="E92" s="347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58" t="s">
        <v>241</v>
      </c>
      <c r="C93" s="359"/>
      <c r="D93" s="359"/>
      <c r="E93" s="360"/>
      <c r="F93" s="163">
        <f>ROUND(F92*F50,4)</f>
        <v>0</v>
      </c>
      <c r="G93" s="37">
        <f>ROUND(G$33*F93,2)</f>
        <v>0</v>
      </c>
      <c r="H93" s="10"/>
    </row>
    <row r="94" spans="1:8" x14ac:dyDescent="0.2">
      <c r="A94" s="328" t="s">
        <v>86</v>
      </c>
      <c r="B94" s="329"/>
      <c r="C94" s="329"/>
      <c r="D94" s="329"/>
      <c r="E94" s="329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22" t="s">
        <v>130</v>
      </c>
      <c r="B95" s="323"/>
      <c r="C95" s="323"/>
      <c r="D95" s="323"/>
      <c r="E95" s="323"/>
      <c r="F95" s="323"/>
      <c r="G95" s="324"/>
      <c r="H95" s="73"/>
    </row>
    <row r="96" spans="1:8" s="69" customFormat="1" x14ac:dyDescent="0.2">
      <c r="A96" s="86" t="s">
        <v>32</v>
      </c>
      <c r="B96" s="325" t="s">
        <v>131</v>
      </c>
      <c r="C96" s="326"/>
      <c r="D96" s="326"/>
      <c r="E96" s="326"/>
      <c r="F96" s="87">
        <v>0</v>
      </c>
      <c r="G96" s="37">
        <f>ROUND(G$33*F96,2)</f>
        <v>0</v>
      </c>
      <c r="H96" s="73"/>
    </row>
    <row r="97" spans="1:8" s="69" customFormat="1" x14ac:dyDescent="0.2">
      <c r="A97" s="350" t="s">
        <v>132</v>
      </c>
      <c r="B97" s="321"/>
      <c r="C97" s="321"/>
      <c r="D97" s="321"/>
      <c r="E97" s="321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02" t="s">
        <v>87</v>
      </c>
      <c r="B98" s="303"/>
      <c r="C98" s="303"/>
      <c r="D98" s="303"/>
      <c r="E98" s="303"/>
      <c r="F98" s="304"/>
      <c r="G98" s="305"/>
      <c r="H98" s="10"/>
    </row>
    <row r="99" spans="1:8" x14ac:dyDescent="0.2">
      <c r="A99" s="28" t="s">
        <v>88</v>
      </c>
      <c r="B99" s="335" t="s">
        <v>135</v>
      </c>
      <c r="C99" s="336"/>
      <c r="D99" s="336"/>
      <c r="E99" s="336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37" t="s">
        <v>90</v>
      </c>
      <c r="C100" s="338"/>
      <c r="D100" s="338"/>
      <c r="E100" s="338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37" t="s">
        <v>92</v>
      </c>
      <c r="C101" s="338"/>
      <c r="D101" s="338"/>
      <c r="E101" s="338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56" t="s">
        <v>136</v>
      </c>
      <c r="C102" s="357"/>
      <c r="D102" s="357"/>
      <c r="E102" s="357"/>
      <c r="F102" s="32">
        <f>F97</f>
        <v>0</v>
      </c>
      <c r="G102" s="33">
        <f>G97</f>
        <v>0</v>
      </c>
      <c r="H102" s="10"/>
    </row>
    <row r="103" spans="1:8" x14ac:dyDescent="0.2">
      <c r="A103" s="340" t="s">
        <v>93</v>
      </c>
      <c r="B103" s="341"/>
      <c r="C103" s="341"/>
      <c r="D103" s="341"/>
      <c r="E103" s="341"/>
      <c r="F103" s="329"/>
      <c r="G103" s="9">
        <f>SUM(G99:G102)</f>
        <v>0</v>
      </c>
      <c r="H103" s="10"/>
    </row>
    <row r="104" spans="1:8" x14ac:dyDescent="0.2">
      <c r="A104" s="302" t="s">
        <v>94</v>
      </c>
      <c r="B104" s="303"/>
      <c r="C104" s="303"/>
      <c r="D104" s="303"/>
      <c r="E104" s="303"/>
      <c r="F104" s="304"/>
      <c r="G104" s="305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19" t="s">
        <v>95</v>
      </c>
      <c r="B111" s="320"/>
      <c r="C111" s="320"/>
      <c r="D111" s="320"/>
      <c r="E111" s="320"/>
      <c r="F111" s="321"/>
      <c r="G111" s="9">
        <f>SUM(G105:G110)</f>
        <v>0</v>
      </c>
      <c r="H111" s="73"/>
    </row>
    <row r="112" spans="1:8" x14ac:dyDescent="0.2">
      <c r="A112" s="302" t="s">
        <v>96</v>
      </c>
      <c r="B112" s="303"/>
      <c r="C112" s="303"/>
      <c r="D112" s="303"/>
      <c r="E112" s="303"/>
      <c r="F112" s="304"/>
      <c r="G112" s="305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46" t="s">
        <v>98</v>
      </c>
      <c r="C114" s="347"/>
      <c r="D114" s="347"/>
      <c r="E114" s="347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48" t="s">
        <v>99</v>
      </c>
      <c r="C115" s="349"/>
      <c r="D115" s="349"/>
      <c r="E115" s="349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68" t="s">
        <v>100</v>
      </c>
      <c r="C116" s="369"/>
      <c r="D116" s="369"/>
      <c r="E116" s="369"/>
      <c r="F116" s="95"/>
      <c r="G116" s="13"/>
      <c r="H116" s="10"/>
    </row>
    <row r="117" spans="1:8" x14ac:dyDescent="0.2">
      <c r="A117" s="11" t="s">
        <v>101</v>
      </c>
      <c r="B117" s="348" t="s">
        <v>102</v>
      </c>
      <c r="C117" s="349"/>
      <c r="D117" s="349"/>
      <c r="E117" s="349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48" t="s">
        <v>104</v>
      </c>
      <c r="C118" s="349"/>
      <c r="D118" s="349"/>
      <c r="E118" s="349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48" t="s">
        <v>13</v>
      </c>
      <c r="C119" s="349"/>
      <c r="D119" s="349"/>
      <c r="E119" s="349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66" t="s">
        <v>106</v>
      </c>
      <c r="C120" s="367"/>
      <c r="D120" s="367"/>
      <c r="E120" s="367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0" t="s">
        <v>107</v>
      </c>
      <c r="B121" s="341"/>
      <c r="C121" s="341"/>
      <c r="D121" s="341"/>
      <c r="E121" s="341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02" t="s">
        <v>108</v>
      </c>
      <c r="B122" s="303"/>
      <c r="C122" s="303"/>
      <c r="D122" s="303"/>
      <c r="E122" s="303"/>
      <c r="F122" s="304"/>
      <c r="G122" s="305"/>
      <c r="H122" s="10"/>
    </row>
    <row r="123" spans="1:8" x14ac:dyDescent="0.2">
      <c r="A123" s="28" t="s">
        <v>32</v>
      </c>
      <c r="B123" s="335" t="s">
        <v>109</v>
      </c>
      <c r="C123" s="336"/>
      <c r="D123" s="336"/>
      <c r="E123" s="336"/>
      <c r="F123" s="370"/>
      <c r="G123" s="30">
        <f>G33</f>
        <v>0</v>
      </c>
      <c r="H123" s="10"/>
    </row>
    <row r="124" spans="1:8" x14ac:dyDescent="0.2">
      <c r="A124" s="31" t="s">
        <v>33</v>
      </c>
      <c r="B124" s="337" t="s">
        <v>110</v>
      </c>
      <c r="C124" s="338"/>
      <c r="D124" s="338"/>
      <c r="E124" s="338"/>
      <c r="F124" s="339"/>
      <c r="G124" s="33">
        <f>G66</f>
        <v>0</v>
      </c>
      <c r="H124" s="10"/>
    </row>
    <row r="125" spans="1:8" x14ac:dyDescent="0.2">
      <c r="A125" s="31" t="s">
        <v>34</v>
      </c>
      <c r="B125" s="337" t="s">
        <v>111</v>
      </c>
      <c r="C125" s="338"/>
      <c r="D125" s="338"/>
      <c r="E125" s="338"/>
      <c r="F125" s="339"/>
      <c r="G125" s="33">
        <f>G75</f>
        <v>0</v>
      </c>
      <c r="H125" s="10"/>
    </row>
    <row r="126" spans="1:8" x14ac:dyDescent="0.2">
      <c r="A126" s="31" t="s">
        <v>35</v>
      </c>
      <c r="B126" s="337" t="s">
        <v>112</v>
      </c>
      <c r="C126" s="338"/>
      <c r="D126" s="338"/>
      <c r="E126" s="338"/>
      <c r="F126" s="339"/>
      <c r="G126" s="33">
        <f>G103</f>
        <v>0</v>
      </c>
      <c r="H126" s="10"/>
    </row>
    <row r="127" spans="1:8" x14ac:dyDescent="0.2">
      <c r="A127" s="31" t="s">
        <v>36</v>
      </c>
      <c r="B127" s="337" t="s">
        <v>113</v>
      </c>
      <c r="C127" s="338"/>
      <c r="D127" s="338"/>
      <c r="E127" s="338"/>
      <c r="F127" s="339"/>
      <c r="G127" s="33">
        <f>G111</f>
        <v>0</v>
      </c>
      <c r="H127" s="10"/>
    </row>
    <row r="128" spans="1:8" x14ac:dyDescent="0.2">
      <c r="A128" s="31"/>
      <c r="B128" s="371" t="s">
        <v>114</v>
      </c>
      <c r="C128" s="372"/>
      <c r="D128" s="372"/>
      <c r="E128" s="372"/>
      <c r="F128" s="373"/>
      <c r="G128" s="33">
        <f>SUM(G123:G127)</f>
        <v>0</v>
      </c>
      <c r="H128" s="10"/>
    </row>
    <row r="129" spans="1:8" x14ac:dyDescent="0.2">
      <c r="A129" s="31" t="s">
        <v>38</v>
      </c>
      <c r="B129" s="356" t="s">
        <v>115</v>
      </c>
      <c r="C129" s="357"/>
      <c r="D129" s="357"/>
      <c r="E129" s="357"/>
      <c r="F129" s="374"/>
      <c r="G129" s="33">
        <f ca="1">G121</f>
        <v>0</v>
      </c>
      <c r="H129" s="10"/>
    </row>
    <row r="130" spans="1:8" x14ac:dyDescent="0.2">
      <c r="A130" s="340" t="s">
        <v>116</v>
      </c>
      <c r="B130" s="341"/>
      <c r="C130" s="341"/>
      <c r="D130" s="341"/>
      <c r="E130" s="341"/>
      <c r="F130" s="329"/>
      <c r="G130" s="9">
        <f ca="1">SUM(G128:G129)</f>
        <v>0</v>
      </c>
      <c r="H130" s="10">
        <f ca="1">SUM(G123:G129)-G128</f>
        <v>0</v>
      </c>
    </row>
    <row r="131" spans="1:8" x14ac:dyDescent="0.2">
      <c r="A131" s="361" t="s">
        <v>15</v>
      </c>
      <c r="B131" s="362"/>
      <c r="C131" s="362"/>
      <c r="D131" s="362"/>
      <c r="E131" s="362"/>
      <c r="F131" s="362"/>
      <c r="G131" s="363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64" t="s">
        <v>4</v>
      </c>
      <c r="C135" s="364"/>
      <c r="D135" s="364"/>
      <c r="E135" s="364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65" t="s">
        <v>5</v>
      </c>
      <c r="C136" s="365"/>
      <c r="D136" s="365"/>
      <c r="E136" s="365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N15"/>
  <sheetViews>
    <sheetView view="pageBreakPreview" zoomScaleNormal="115" zoomScaleSheetLayoutView="100" workbookViewId="0">
      <selection activeCell="I21" sqref="I21"/>
    </sheetView>
  </sheetViews>
  <sheetFormatPr defaultColWidth="11.7109375" defaultRowHeight="16.5" x14ac:dyDescent="0.2"/>
  <cols>
    <col min="1" max="1" width="23.42578125" style="66" customWidth="1"/>
    <col min="2" max="2" width="29.85546875" style="66" customWidth="1"/>
    <col min="3" max="3" width="30" style="66" customWidth="1"/>
    <col min="4" max="4" width="8.140625" style="66" bestFit="1" customWidth="1"/>
    <col min="5" max="5" width="7.85546875" style="66" bestFit="1" customWidth="1"/>
    <col min="6" max="6" width="7.7109375" style="66" customWidth="1"/>
    <col min="7" max="7" width="12.85546875" style="66" bestFit="1" customWidth="1"/>
    <col min="8" max="8" width="14.42578125" style="66" bestFit="1" customWidth="1"/>
    <col min="9" max="9" width="15.140625" style="66" bestFit="1" customWidth="1"/>
    <col min="10" max="10" width="18" style="117" bestFit="1" customWidth="1"/>
    <col min="11" max="11" width="15.28515625" style="66" bestFit="1" customWidth="1"/>
    <col min="12" max="12" width="18" style="66" bestFit="1" customWidth="1"/>
    <col min="13" max="13" width="15" style="66" bestFit="1" customWidth="1"/>
    <col min="14" max="16384" width="11.7109375" style="66"/>
  </cols>
  <sheetData>
    <row r="1" spans="1:14" ht="26.25" customHeight="1" x14ac:dyDescent="0.2">
      <c r="A1" s="378" t="s">
        <v>178</v>
      </c>
      <c r="B1" s="379"/>
      <c r="C1" s="379"/>
      <c r="D1" s="379"/>
      <c r="E1" s="379"/>
      <c r="F1" s="379"/>
      <c r="G1" s="379"/>
      <c r="H1" s="379"/>
      <c r="I1" s="380"/>
    </row>
    <row r="2" spans="1:14" ht="26.25" customHeight="1" thickBot="1" x14ac:dyDescent="0.25">
      <c r="A2" s="381" t="s">
        <v>249</v>
      </c>
      <c r="B2" s="382"/>
      <c r="C2" s="382"/>
      <c r="D2" s="382"/>
      <c r="E2" s="382"/>
      <c r="F2" s="382"/>
      <c r="G2" s="382"/>
      <c r="H2" s="382"/>
      <c r="I2" s="383"/>
    </row>
    <row r="3" spans="1:14" ht="38.25" customHeight="1" thickBot="1" x14ac:dyDescent="0.25">
      <c r="A3" s="384" t="s">
        <v>211</v>
      </c>
      <c r="B3" s="385"/>
      <c r="C3" s="385"/>
      <c r="D3" s="385"/>
      <c r="E3" s="385"/>
      <c r="F3" s="385"/>
      <c r="G3" s="385"/>
      <c r="H3" s="385"/>
      <c r="I3" s="386"/>
    </row>
    <row r="4" spans="1:14" s="67" customFormat="1" ht="25.5" x14ac:dyDescent="0.2">
      <c r="A4" s="387" t="s">
        <v>14</v>
      </c>
      <c r="B4" s="388"/>
      <c r="C4" s="389"/>
      <c r="D4" s="100" t="s">
        <v>144</v>
      </c>
      <c r="E4" s="157" t="s">
        <v>143</v>
      </c>
      <c r="F4" s="157" t="s">
        <v>142</v>
      </c>
      <c r="G4" s="158" t="s">
        <v>18</v>
      </c>
      <c r="H4" s="157" t="s">
        <v>16</v>
      </c>
      <c r="I4" s="159" t="s">
        <v>17</v>
      </c>
      <c r="J4" s="118"/>
      <c r="K4" s="68"/>
    </row>
    <row r="5" spans="1:14" ht="18" customHeight="1" x14ac:dyDescent="0.2">
      <c r="A5" s="147" t="str">
        <f>'Vigia NOT desarm - AGPAL'!F16</f>
        <v>VIGILANTE DESARMADO</v>
      </c>
      <c r="B5" s="141" t="str">
        <f>'Vigia NOT desarm - AGPAL'!F20</f>
        <v>12 HORAS NOTURNO</v>
      </c>
      <c r="C5" s="141" t="str">
        <f>'Vigia NOT desarm - AGPAL'!F7</f>
        <v>PALMITAL/SP (AGPAL)</v>
      </c>
      <c r="D5" s="137">
        <f>'Vigia NOT desarm - AGPAL'!F21</f>
        <v>2</v>
      </c>
      <c r="E5" s="137">
        <f>'Vigia NOT desarm - AGPAL'!F22</f>
        <v>1</v>
      </c>
      <c r="F5" s="137">
        <f>E5*D5</f>
        <v>2</v>
      </c>
      <c r="G5" s="138">
        <f ca="1">'Vigia NOT desarm - AGPAL'!G133</f>
        <v>0</v>
      </c>
      <c r="H5" s="139">
        <f t="shared" ref="H5:H6" ca="1" si="0">ROUND((G5*E5),2)</f>
        <v>0</v>
      </c>
      <c r="I5" s="140">
        <f t="shared" ref="I5:I6" ca="1" si="1">H5*12</f>
        <v>0</v>
      </c>
      <c r="K5" s="68"/>
      <c r="L5" s="68"/>
      <c r="M5" s="68"/>
    </row>
    <row r="6" spans="1:14" ht="18" customHeight="1" x14ac:dyDescent="0.2">
      <c r="A6" s="147" t="str">
        <f>'Vigia DIU desarm - AGPAL'!F16</f>
        <v>VIGILANTE DESARMADO</v>
      </c>
      <c r="B6" s="141" t="str">
        <f>'Vigia DIU desarm - AGPAL'!F20</f>
        <v>12 HS DIURNO (SAB, DOM, FER)</v>
      </c>
      <c r="C6" s="141" t="str">
        <f>'Vigia DIU desarm - AGPAL'!F7</f>
        <v>PALMITAL/SP (AGPAL)</v>
      </c>
      <c r="D6" s="137">
        <f>'Vigia DIU desarm - AGPAL'!F21</f>
        <v>2</v>
      </c>
      <c r="E6" s="137">
        <f>'Vigia DIU desarm - AGPAL'!F22</f>
        <v>1</v>
      </c>
      <c r="F6" s="137">
        <f t="shared" ref="F6" si="2">E6*D6</f>
        <v>2</v>
      </c>
      <c r="G6" s="138">
        <f ca="1">'Vigia DIU desarm - AGPAL'!G133</f>
        <v>0</v>
      </c>
      <c r="H6" s="139">
        <f t="shared" ca="1" si="0"/>
        <v>0</v>
      </c>
      <c r="I6" s="140">
        <f t="shared" ca="1" si="1"/>
        <v>0</v>
      </c>
      <c r="K6" s="68"/>
      <c r="L6" s="68"/>
      <c r="M6" s="68"/>
    </row>
    <row r="7" spans="1:14" s="114" customFormat="1" ht="18" customHeight="1" x14ac:dyDescent="0.2">
      <c r="A7" s="390" t="s">
        <v>238</v>
      </c>
      <c r="B7" s="391"/>
      <c r="C7" s="391"/>
      <c r="D7" s="391"/>
      <c r="E7" s="142">
        <f>SUM(E5:E6)</f>
        <v>2</v>
      </c>
      <c r="F7" s="143">
        <f>SUM(F5:F6)</f>
        <v>4</v>
      </c>
      <c r="G7" s="144"/>
      <c r="H7" s="144">
        <f ca="1">SUM(H5:H6)</f>
        <v>0</v>
      </c>
      <c r="I7" s="145">
        <f ca="1">SUM(I5:I6)</f>
        <v>0</v>
      </c>
      <c r="J7" s="119"/>
      <c r="K7" s="113"/>
      <c r="L7" s="113"/>
      <c r="M7" s="113"/>
    </row>
    <row r="8" spans="1:14" ht="18" customHeight="1" x14ac:dyDescent="0.2">
      <c r="A8" s="147" t="str">
        <f>'Vigia NOT desarm - ASPRE'!F16</f>
        <v>VIGILANTE DESARMADO</v>
      </c>
      <c r="B8" s="141" t="str">
        <f>'Vigia NOT desarm - ASPRE'!F20</f>
        <v>12 HORAS NOTURNO</v>
      </c>
      <c r="C8" s="141" t="str">
        <f>'Vigia NOT desarm - ASPRE'!F7</f>
        <v>PRES. PRUDENTE/SP (ASPRE)</v>
      </c>
      <c r="D8" s="137">
        <f>'Vigia NOT desarm - ASPRE'!F21</f>
        <v>2</v>
      </c>
      <c r="E8" s="137">
        <f>'Vigia NOT desarm - ASPRE'!F22</f>
        <v>1</v>
      </c>
      <c r="F8" s="137">
        <f>E8*D8</f>
        <v>2</v>
      </c>
      <c r="G8" s="138">
        <f ca="1">'Vigia NOT desarm - ASPRE'!G133</f>
        <v>0</v>
      </c>
      <c r="H8" s="139">
        <f t="shared" ref="H8:H9" ca="1" si="3">ROUND((G8*E8),2)</f>
        <v>0</v>
      </c>
      <c r="I8" s="140">
        <f t="shared" ref="I8:I9" ca="1" si="4">H8*12</f>
        <v>0</v>
      </c>
      <c r="K8" s="68"/>
      <c r="L8" s="68"/>
      <c r="M8" s="68"/>
    </row>
    <row r="9" spans="1:14" ht="18" customHeight="1" x14ac:dyDescent="0.2">
      <c r="A9" s="147" t="str">
        <f>'Vigia DIU desarm - ASPRE'!F16</f>
        <v>VIGILANTE DESARMADO</v>
      </c>
      <c r="B9" s="141" t="str">
        <f>'Vigia DIU desarm - ASPRE'!F20</f>
        <v>12 HS DIURNO (SAB, DOM, FER)</v>
      </c>
      <c r="C9" s="141" t="str">
        <f>'Vigia DIU desarm - ASPRE'!F7</f>
        <v>PRES. PRUDENTE/SP (ASPRE)</v>
      </c>
      <c r="D9" s="137">
        <f>'Vigia DIU desarm - ASPRE'!F21</f>
        <v>2</v>
      </c>
      <c r="E9" s="137">
        <f>'Vigia DIU desarm - ASPRE'!F22</f>
        <v>1</v>
      </c>
      <c r="F9" s="137">
        <f t="shared" ref="F9" si="5">E9*D9</f>
        <v>2</v>
      </c>
      <c r="G9" s="138">
        <f ca="1">'Vigia DIU desarm - ASPRE'!G133</f>
        <v>0</v>
      </c>
      <c r="H9" s="139">
        <f t="shared" ca="1" si="3"/>
        <v>0</v>
      </c>
      <c r="I9" s="140">
        <f t="shared" ca="1" si="4"/>
        <v>0</v>
      </c>
      <c r="K9" s="68"/>
      <c r="L9" s="68"/>
      <c r="M9" s="68"/>
    </row>
    <row r="10" spans="1:14" s="114" customFormat="1" ht="18" customHeight="1" x14ac:dyDescent="0.2">
      <c r="A10" s="390" t="s">
        <v>239</v>
      </c>
      <c r="B10" s="391"/>
      <c r="C10" s="391"/>
      <c r="D10" s="392"/>
      <c r="E10" s="146">
        <f>SUM(E8:E9)</f>
        <v>2</v>
      </c>
      <c r="F10" s="146">
        <f>SUM(F8:F9)</f>
        <v>4</v>
      </c>
      <c r="G10" s="144"/>
      <c r="H10" s="144">
        <f ca="1">SUM(H8:H9)</f>
        <v>0</v>
      </c>
      <c r="I10" s="145">
        <f ca="1">SUM(I8:I9)</f>
        <v>0</v>
      </c>
      <c r="J10" s="119"/>
      <c r="K10" s="113"/>
      <c r="L10" s="113"/>
      <c r="M10" s="113"/>
    </row>
    <row r="11" spans="1:14" ht="18" customHeight="1" x14ac:dyDescent="0.2">
      <c r="A11" s="136" t="str">
        <f>'Vigia NOT desarm - AGTUP'!F16</f>
        <v>VIGILANTE DESARMADO</v>
      </c>
      <c r="B11" s="141" t="str">
        <f>'Vigia NOT desarm - AGTUP'!F20</f>
        <v>12 HORAS NOTURNO</v>
      </c>
      <c r="C11" s="141" t="str">
        <f>'Vigia NOT desarm - AGTUP'!F7</f>
        <v>TUPÃ/SP (AGTUP)</v>
      </c>
      <c r="D11" s="137">
        <f>'Vigia NOT desarm - AGTUP'!F21</f>
        <v>2</v>
      </c>
      <c r="E11" s="137">
        <f>'Vigia NOT desarm - AGTUP'!F22</f>
        <v>1</v>
      </c>
      <c r="F11" s="137">
        <f>E11*D11</f>
        <v>2</v>
      </c>
      <c r="G11" s="138">
        <f ca="1">'Vigia NOT desarm - AGTUP'!G133</f>
        <v>0</v>
      </c>
      <c r="H11" s="139">
        <f ca="1">ROUND(G11*E11,2)</f>
        <v>0</v>
      </c>
      <c r="I11" s="140">
        <f ca="1">H11*12</f>
        <v>0</v>
      </c>
      <c r="K11" s="68"/>
      <c r="L11" s="68"/>
      <c r="M11" s="68"/>
    </row>
    <row r="12" spans="1:14" ht="18" customHeight="1" x14ac:dyDescent="0.2">
      <c r="A12" s="136" t="str">
        <f>'Vigia DIU desarm - AGTUP'!F16</f>
        <v>VIGILANTE DESARMADO</v>
      </c>
      <c r="B12" s="141" t="str">
        <f>'Vigia DIU desarm - AGTUP'!F20</f>
        <v>12 HS DIURNO (SAB, DOM, FER)</v>
      </c>
      <c r="C12" s="141" t="str">
        <f>'Vigia DIU desarm - AGTUP'!F7</f>
        <v>TUPÃ/SP (AGTUP)</v>
      </c>
      <c r="D12" s="137">
        <f>'Vigia DIU desarm - AGTUP'!F21</f>
        <v>2</v>
      </c>
      <c r="E12" s="137">
        <f>'Vigia DIU desarm - AGTUP'!F22</f>
        <v>1</v>
      </c>
      <c r="F12" s="137">
        <f>E12*D12</f>
        <v>2</v>
      </c>
      <c r="G12" s="138">
        <f ca="1">'Vigia DIU desarm - AGTUP'!G133</f>
        <v>0</v>
      </c>
      <c r="H12" s="139">
        <f ca="1">ROUND(G12*E12,2)</f>
        <v>0</v>
      </c>
      <c r="I12" s="140">
        <f ca="1">H12*12</f>
        <v>0</v>
      </c>
      <c r="K12" s="68"/>
      <c r="L12" s="68"/>
      <c r="M12" s="68"/>
    </row>
    <row r="13" spans="1:14" s="114" customFormat="1" ht="18" customHeight="1" thickBot="1" x14ac:dyDescent="0.25">
      <c r="A13" s="390" t="s">
        <v>240</v>
      </c>
      <c r="B13" s="391"/>
      <c r="C13" s="391"/>
      <c r="D13" s="392"/>
      <c r="E13" s="146">
        <f>SUM(E11:E12)</f>
        <v>2</v>
      </c>
      <c r="F13" s="146">
        <f>SUM(F11:F12)</f>
        <v>4</v>
      </c>
      <c r="G13" s="144"/>
      <c r="H13" s="144">
        <f ca="1">SUM(H11:H12)</f>
        <v>0</v>
      </c>
      <c r="I13" s="145">
        <f ca="1">SUM(I11:I12)</f>
        <v>0</v>
      </c>
      <c r="J13" s="119"/>
      <c r="K13" s="113"/>
      <c r="L13" s="113"/>
      <c r="M13" s="113"/>
    </row>
    <row r="14" spans="1:14" s="116" customFormat="1" ht="28.5" customHeight="1" thickBot="1" x14ac:dyDescent="0.25">
      <c r="A14" s="375" t="s">
        <v>165</v>
      </c>
      <c r="B14" s="376"/>
      <c r="C14" s="376"/>
      <c r="D14" s="377"/>
      <c r="E14" s="160">
        <f>SUM(E7,E10,E13)</f>
        <v>6</v>
      </c>
      <c r="F14" s="160">
        <f>SUM(F7,F10,F13)</f>
        <v>12</v>
      </c>
      <c r="G14" s="161"/>
      <c r="H14" s="161">
        <f ca="1">SUM(H7,H10,H13)</f>
        <v>0</v>
      </c>
      <c r="I14" s="162">
        <f ca="1">H14*12</f>
        <v>0</v>
      </c>
      <c r="J14" s="120"/>
      <c r="K14" s="115"/>
      <c r="L14" s="115"/>
      <c r="N14" s="115"/>
    </row>
    <row r="15" spans="1:14" x14ac:dyDescent="0.2">
      <c r="E15" s="121" t="s">
        <v>166</v>
      </c>
      <c r="F15" s="121" t="s">
        <v>167</v>
      </c>
    </row>
  </sheetData>
  <mergeCells count="8">
    <mergeCell ref="A14:D14"/>
    <mergeCell ref="A1:I1"/>
    <mergeCell ref="A2:I2"/>
    <mergeCell ref="A3:I3"/>
    <mergeCell ref="A4:C4"/>
    <mergeCell ref="A7:D7"/>
    <mergeCell ref="A10:D10"/>
    <mergeCell ref="A13:D13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scale="95" orientation="landscape" r:id="rId1"/>
  <headerFooter alignWithMargins="0">
    <oddHeader>&amp;R&amp;9Planilha MODELO</oddHeader>
    <oddFooter>&amp;C&amp;9&amp;A - Pág.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Observações</vt:lpstr>
      <vt:lpstr>Insumos, Uniformes e EPI's</vt:lpstr>
      <vt:lpstr>Vigia NOT desarm - AGPAL</vt:lpstr>
      <vt:lpstr>Vigia DIU desarm - AGPAL</vt:lpstr>
      <vt:lpstr>Vigia NOT desarm - ASPRE</vt:lpstr>
      <vt:lpstr>Vigia DIU desarm - ASPRE</vt:lpstr>
      <vt:lpstr>Vigia NOT desarm - AGTUP</vt:lpstr>
      <vt:lpstr>Vigia DIU desarm - AGTUP</vt:lpstr>
      <vt:lpstr>Resumo Geral</vt:lpstr>
      <vt:lpstr>'Insumos, Uniformes e EPI''s'!Area_de_impressao</vt:lpstr>
      <vt:lpstr>'Resumo Geral'!Area_de_impressao</vt:lpstr>
      <vt:lpstr>'Vigia DIU desarm - AGPAL'!Area_de_impressao</vt:lpstr>
      <vt:lpstr>'Vigia DIU desarm - AGTUP'!Area_de_impressao</vt:lpstr>
      <vt:lpstr>'Vigia DIU desarm - ASPRE'!Area_de_impressao</vt:lpstr>
      <vt:lpstr>'Vigia NOT desarm - AGPAL'!Area_de_impressao</vt:lpstr>
      <vt:lpstr>'Vigia NOT desarm - AGTUP'!Area_de_impressao</vt:lpstr>
      <vt:lpstr>'Vigia NOT desarm - ASPRE'!Area_de_impressao</vt:lpstr>
      <vt:lpstr>'Insumos, Uniformes e EPI''s'!Titulos_de_impressao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2022-08-01T19:31:06Z</cp:lastPrinted>
  <dcterms:created xsi:type="dcterms:W3CDTF">2013-10-22T12:23:02Z</dcterms:created>
  <dcterms:modified xsi:type="dcterms:W3CDTF">2022-08-10T17:14:31Z</dcterms:modified>
</cp:coreProperties>
</file>