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LANILHA PAVIMENTAÇÃO " sheetId="4" r:id="rId1"/>
    <sheet name="PLANILHA MOBILIZAÇÃO" sheetId="6" r:id="rId2"/>
    <sheet name="CPU TAPA BURACO" sheetId="5" r:id="rId3"/>
  </sheets>
  <definedNames>
    <definedName name="_xlnm.Print_Area" localSheetId="1">'PLANILHA MOBILIZAÇÃO'!$A$1:$L$36</definedName>
  </definedNames>
  <calcPr calcId="152511"/>
</workbook>
</file>

<file path=xl/calcChain.xml><?xml version="1.0" encoding="utf-8"?>
<calcChain xmlns="http://schemas.openxmlformats.org/spreadsheetml/2006/main">
  <c r="E22" i="6" l="1"/>
  <c r="E18" i="6" l="1"/>
  <c r="B36" i="6"/>
  <c r="E16" i="6"/>
  <c r="E26" i="4" l="1"/>
  <c r="K29" i="5" l="1"/>
  <c r="K30" i="5"/>
  <c r="K25" i="5"/>
  <c r="K26" i="5"/>
  <c r="K27" i="5"/>
  <c r="K28" i="5"/>
  <c r="K24" i="5"/>
  <c r="K31" i="5" l="1"/>
  <c r="K32" i="5" s="1"/>
  <c r="E24" i="4" l="1"/>
  <c r="E22" i="4"/>
  <c r="E16" i="4"/>
  <c r="L10" i="4"/>
  <c r="H12" i="4"/>
  <c r="B37" i="4"/>
  <c r="K15" i="5" l="1"/>
  <c r="K16" i="5" s="1"/>
</calcChain>
</file>

<file path=xl/sharedStrings.xml><?xml version="1.0" encoding="utf-8"?>
<sst xmlns="http://schemas.openxmlformats.org/spreadsheetml/2006/main" count="226" uniqueCount="142">
  <si>
    <t>UNIDADE</t>
  </si>
  <si>
    <t>DESCRIÇÃO</t>
  </si>
  <si>
    <t>CEAGESP - COMPANHIA DE ENTREPOSTOS E ARMAZÉNS GERAIS DE SÃO PAULO</t>
  </si>
  <si>
    <t>DIRETORIA  OPERACIONAL</t>
  </si>
  <si>
    <t>DEMAN - DEPARTAMENTO DE ENGENHARIA E MANUTENÇÃO</t>
  </si>
  <si>
    <t>ÁREA DE PAVIMENTAÇÃO (M²)</t>
  </si>
  <si>
    <t>ETSP</t>
  </si>
  <si>
    <t>ADAMANTINA</t>
  </si>
  <si>
    <t>AGUDOS</t>
  </si>
  <si>
    <t>ARARAQUARA - ANEXO</t>
  </si>
  <si>
    <t>ARARAQUARA - TUTÓIA</t>
  </si>
  <si>
    <t>ARARAQUARA - SEDE</t>
  </si>
  <si>
    <t>ASSIS</t>
  </si>
  <si>
    <t>AVARÉ - SILO VERTICAL</t>
  </si>
  <si>
    <t>BARRETOS</t>
  </si>
  <si>
    <t>BAURU</t>
  </si>
  <si>
    <t>CATANDUVA</t>
  </si>
  <si>
    <t>ENGENHEIRO SCHMIDT</t>
  </si>
  <si>
    <t>FERNANDÓPOLIS</t>
  </si>
  <si>
    <t>FRANCA</t>
  </si>
  <si>
    <t>IGUAPE</t>
  </si>
  <si>
    <t>ITIRAPINA</t>
  </si>
  <si>
    <t>ITUVERAVA</t>
  </si>
  <si>
    <t>JAGUARÉ</t>
  </si>
  <si>
    <t>OURINHOS</t>
  </si>
  <si>
    <t>PALMITAL</t>
  </si>
  <si>
    <t>PARAGUAÇU PAULISTA</t>
  </si>
  <si>
    <t>PEDERNEIRAS</t>
  </si>
  <si>
    <t>PRESIDENTE PRUDENTE</t>
  </si>
  <si>
    <t>RIBEIRÃO PRETO</t>
  </si>
  <si>
    <t>RUBIÃO JÚNIOR</t>
  </si>
  <si>
    <t>SANTOS</t>
  </si>
  <si>
    <t>SÃO CARLOS</t>
  </si>
  <si>
    <t>SÃO JOAQUIM DA BARRA</t>
  </si>
  <si>
    <t>SÃO JOSÉ DO RIO PRETO</t>
  </si>
  <si>
    <t>SÃO MANUEL</t>
  </si>
  <si>
    <t>TATUÍ</t>
  </si>
  <si>
    <t>TUPÃ</t>
  </si>
  <si>
    <t>VILA ANASTÁCIO</t>
  </si>
  <si>
    <t>TOTAL</t>
  </si>
  <si>
    <t>E2</t>
  </si>
  <si>
    <t>E6</t>
  </si>
  <si>
    <t>E7</t>
  </si>
  <si>
    <t>E8</t>
  </si>
  <si>
    <t>E9</t>
  </si>
  <si>
    <t>E11</t>
  </si>
  <si>
    <t>E14</t>
  </si>
  <si>
    <t>E15</t>
  </si>
  <si>
    <t xml:space="preserve">TOTAL </t>
  </si>
  <si>
    <t xml:space="preserve">E 3 B </t>
  </si>
  <si>
    <t>PORTÃO 2</t>
  </si>
  <si>
    <t>E 4 B</t>
  </si>
  <si>
    <t>PORTÃO 4</t>
  </si>
  <si>
    <t>E 5 B</t>
  </si>
  <si>
    <t>PAV. AMJ</t>
  </si>
  <si>
    <t xml:space="preserve">E 17 B </t>
  </si>
  <si>
    <t>91 DP</t>
  </si>
  <si>
    <t>E 18 B</t>
  </si>
  <si>
    <t>PAV PBCF</t>
  </si>
  <si>
    <t>E 1</t>
  </si>
  <si>
    <t>PORTÃO 15</t>
  </si>
  <si>
    <t>ARAÇATUBA</t>
  </si>
  <si>
    <t>ARARAQUARA</t>
  </si>
  <si>
    <t>GUARATINGUETÁ</t>
  </si>
  <si>
    <t>MARÍLIA</t>
  </si>
  <si>
    <t>PIRACICABA</t>
  </si>
  <si>
    <t>SÃO JOSÉ DOS CAMPOS</t>
  </si>
  <si>
    <t>SOROCABA</t>
  </si>
  <si>
    <t>CEASAS</t>
  </si>
  <si>
    <t>GRANELEIROS, ARMAZÉNS E SILOS</t>
  </si>
  <si>
    <t xml:space="preserve">ESTACIONAMENTOS </t>
  </si>
  <si>
    <t>CAMINHÓES (M²) - ETSP</t>
  </si>
  <si>
    <t>CARROS E MOTOS (M²) - ETSP</t>
  </si>
  <si>
    <t>FRISP</t>
  </si>
  <si>
    <t>(De acordo com a tabela do DER - Subitem 37.03.03.01.99)</t>
  </si>
  <si>
    <t>Reparo emergencial de pav. Tapa buraco com CBUQ e equip. com silo móvel térmico</t>
  </si>
  <si>
    <t xml:space="preserve"> PAVIMENTAÇÃO (m²)</t>
  </si>
  <si>
    <t>PAVIMENTAÇÃO CONSIDERADA   (m²)</t>
  </si>
  <si>
    <t>Preço Unitário - R$ 2.574,25 /m³ = R$ 128,7125/m²</t>
  </si>
  <si>
    <t>Obs: Adequação da planilha de referência adotando-se a aplicação de camada de 5 cm de asfalto.</t>
  </si>
  <si>
    <t>COMPOSIÇÃO DE PREÇO DO REPARO PROFUNDO POR M²</t>
  </si>
  <si>
    <t>ITEM</t>
  </si>
  <si>
    <t>REF.</t>
  </si>
  <si>
    <t>CÓDIGO</t>
  </si>
  <si>
    <t>QUANTIDADE</t>
  </si>
  <si>
    <t xml:space="preserve">VALOR UNITÁRIO </t>
  </si>
  <si>
    <t>VALOR TOTAL</t>
  </si>
  <si>
    <t>1</t>
  </si>
  <si>
    <t>1.1</t>
  </si>
  <si>
    <t>2</t>
  </si>
  <si>
    <t>2.1</t>
  </si>
  <si>
    <t>SUBTOTAL GERAL</t>
  </si>
  <si>
    <t>M²</t>
  </si>
  <si>
    <t>RECOMPOSIÇÃO DE PAVIMENTO - TAPA BURACO</t>
  </si>
  <si>
    <t>REPARO EMERGENCIAL DE PAV.TAPA BURACO COM CBUQ E EQUIP. C/ SILO MÓVEL TÉRMICO</t>
  </si>
  <si>
    <t>REPARO PROFUNDO</t>
  </si>
  <si>
    <t>EXECUÇÃO DE REPARO PROFUNDO</t>
  </si>
  <si>
    <t>DER SP</t>
  </si>
  <si>
    <t>37.03.03.01.99</t>
  </si>
  <si>
    <t>CPU</t>
  </si>
  <si>
    <t>Abertura de caixa até 40 cm inclui escavação, compactação, transporte e preparo do sub leito</t>
  </si>
  <si>
    <t>Imprimação betuminosa ligante</t>
  </si>
  <si>
    <t>M³</t>
  </si>
  <si>
    <t>Carga, descarga e transporte de concreto asfáltico até a distância média de ida e volta de 1 km</t>
  </si>
  <si>
    <t>Transporte de concreto asfáltico além do 1º km</t>
  </si>
  <si>
    <t>M³ X KM</t>
  </si>
  <si>
    <t>05.10.00</t>
  </si>
  <si>
    <t>SIURB</t>
  </si>
  <si>
    <t>2.2</t>
  </si>
  <si>
    <t>2.3</t>
  </si>
  <si>
    <t>2.4</t>
  </si>
  <si>
    <t>2.5</t>
  </si>
  <si>
    <t>2.6</t>
  </si>
  <si>
    <t>2.7</t>
  </si>
  <si>
    <t>Demolição de pavimento asfáltico, inclusive capa, inclui carga no caminhão</t>
  </si>
  <si>
    <t>05.04.00</t>
  </si>
  <si>
    <t>05.99.02</t>
  </si>
  <si>
    <t>05.78.01</t>
  </si>
  <si>
    <t>05.78.07</t>
  </si>
  <si>
    <t>05.26.00</t>
  </si>
  <si>
    <t>Remoção de entulho com caçamba metálica, inclusive carga manual e descarga em bota-fora</t>
  </si>
  <si>
    <t>01.01.07</t>
  </si>
  <si>
    <t>PAVIMENTAÇÃO  - 3% (m²)</t>
  </si>
  <si>
    <t>Valor = 30.000 x 128,7125 = 3.861.375,00 milhões</t>
  </si>
  <si>
    <t>Objeto: Execução de Tapa Buraco</t>
  </si>
  <si>
    <t>AVARÉ - SILO HORIZONTAL</t>
  </si>
  <si>
    <t>3</t>
  </si>
  <si>
    <t xml:space="preserve">DISTÂNCIA EM KM A PARTIR DO ETSP </t>
  </si>
  <si>
    <t>DISTÂNCIA EM KM A PARTIR DO ETSP</t>
  </si>
  <si>
    <t xml:space="preserve">KM CONSIDERADO   </t>
  </si>
  <si>
    <t>***Considerar 2 viagens ida e volta por ano</t>
  </si>
  <si>
    <t xml:space="preserve">TOTAL DE KM </t>
  </si>
  <si>
    <t>GASTO COM MOBILIZAÇÃO</t>
  </si>
  <si>
    <t>Km</t>
  </si>
  <si>
    <t xml:space="preserve">COMPOSIÇÃO DE PREÇO </t>
  </si>
  <si>
    <t>MOBILIZAÇÃO ENTRE A SEDE (ETSP)  E UNIDADES DO INTERIOR ***</t>
  </si>
  <si>
    <t>*** OBS: VALOR UNITÁRIO DA MOBILIZAÇÃO BASEADO NO CGCIT/DNIT - SICRO - JANEIRO/2023 - CÓDIDO 5914613 - R$ 1,53</t>
  </si>
  <si>
    <t xml:space="preserve">TOTAL GERAL </t>
  </si>
  <si>
    <t xml:space="preserve">SUBTOTAL </t>
  </si>
  <si>
    <t>DNIT</t>
  </si>
  <si>
    <t>BDI PAVIMENTAÇÃO SEM DESONERAÇÃO - SIURB - JANEIRO/2023</t>
  </si>
  <si>
    <t>Base betuminosa de materiais provenientes dos resíduos sólidos de construção civil (RCC) e/ou da fresagem de pavimentos asfálticos (RAP) reciclado em usina móvel com até 3% de CAP, fornecimento e aplicação, não inclui transporte até o local dos serviços.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</si>
</sst>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164" formatCode="0.00;[Red]0.00"/>
    <numFmt numFmtId="165" formatCode="#,##0.00;[Red]#,##0.00"/>
    <numFmt numFmtId="166" formatCode="&quot;R$&quot;\ #,##0.00;[Red]&quot;R$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4" tint="-0.499984740745262"/>
      <name val="Arial"/>
      <family val="2"/>
    </font>
    <font>
      <i/>
      <sz val="11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6" fillId="0" borderId="0" xfId="0" applyFont="1"/>
    <xf numFmtId="0" fontId="7" fillId="0" borderId="0" xfId="0" applyFont="1"/>
    <xf numFmtId="165" fontId="8" fillId="0" borderId="0" xfId="0" applyNumberFormat="1" applyFont="1"/>
    <xf numFmtId="0" fontId="7" fillId="0" borderId="1" xfId="0" applyFont="1" applyBorder="1"/>
    <xf numFmtId="0" fontId="0" fillId="0" borderId="1" xfId="0" applyBorder="1"/>
    <xf numFmtId="165" fontId="0" fillId="0" borderId="1" xfId="0" applyNumberFormat="1" applyBorder="1"/>
    <xf numFmtId="165" fontId="7" fillId="0" borderId="1" xfId="0" applyNumberFormat="1" applyFont="1" applyBorder="1"/>
    <xf numFmtId="0" fontId="7" fillId="0" borderId="10" xfId="0" applyFont="1" applyBorder="1"/>
    <xf numFmtId="0" fontId="0" fillId="0" borderId="11" xfId="0" applyBorder="1"/>
    <xf numFmtId="165" fontId="0" fillId="0" borderId="4" xfId="0" applyNumberFormat="1" applyBorder="1"/>
    <xf numFmtId="0" fontId="7" fillId="0" borderId="12" xfId="0" applyFont="1" applyBorder="1"/>
    <xf numFmtId="165" fontId="7" fillId="0" borderId="6" xfId="0" applyNumberFormat="1" applyFont="1" applyBorder="1"/>
    <xf numFmtId="164" fontId="7" fillId="0" borderId="3" xfId="0" applyNumberFormat="1" applyFont="1" applyBorder="1"/>
    <xf numFmtId="0" fontId="0" fillId="0" borderId="11" xfId="0" applyBorder="1" applyAlignment="1">
      <alignment vertical="top" wrapText="1"/>
    </xf>
    <xf numFmtId="0" fontId="6" fillId="0" borderId="1" xfId="0" applyFont="1" applyBorder="1"/>
    <xf numFmtId="0" fontId="0" fillId="0" borderId="3" xfId="0" applyBorder="1"/>
    <xf numFmtId="0" fontId="6" fillId="0" borderId="11" xfId="0" applyFont="1" applyBorder="1"/>
    <xf numFmtId="0" fontId="0" fillId="0" borderId="12" xfId="0" applyBorder="1"/>
    <xf numFmtId="0" fontId="7" fillId="0" borderId="5" xfId="0" applyFont="1" applyBorder="1"/>
    <xf numFmtId="8" fontId="6" fillId="0" borderId="0" xfId="0" applyNumberFormat="1" applyFont="1"/>
    <xf numFmtId="0" fontId="9" fillId="0" borderId="0" xfId="0" applyFont="1"/>
    <xf numFmtId="49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1" fillId="0" borderId="15" xfId="0" applyFont="1" applyBorder="1"/>
    <xf numFmtId="0" fontId="1" fillId="0" borderId="13" xfId="0" applyFont="1" applyBorder="1"/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/>
    <xf numFmtId="166" fontId="4" fillId="0" borderId="1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6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4" fontId="7" fillId="0" borderId="0" xfId="0" applyNumberFormat="1" applyFont="1"/>
    <xf numFmtId="165" fontId="8" fillId="2" borderId="0" xfId="0" applyNumberFormat="1" applyFont="1" applyFill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/>
    <xf numFmtId="165" fontId="0" fillId="0" borderId="0" xfId="0" applyNumberFormat="1" applyBorder="1"/>
    <xf numFmtId="165" fontId="7" fillId="0" borderId="0" xfId="0" applyNumberFormat="1" applyFont="1" applyBorder="1"/>
    <xf numFmtId="0" fontId="15" fillId="0" borderId="0" xfId="0" applyFont="1"/>
    <xf numFmtId="166" fontId="8" fillId="3" borderId="0" xfId="0" applyNumberFormat="1" applyFont="1" applyFill="1"/>
    <xf numFmtId="0" fontId="7" fillId="3" borderId="0" xfId="0" applyFont="1" applyFill="1"/>
    <xf numFmtId="166" fontId="11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6" fillId="0" borderId="9" xfId="0" applyNumberFormat="1" applyFont="1" applyBorder="1" applyAlignment="1"/>
    <xf numFmtId="0" fontId="0" fillId="0" borderId="16" xfId="0" applyBorder="1" applyAlignment="1"/>
    <xf numFmtId="0" fontId="6" fillId="0" borderId="0" xfId="0" applyFont="1" applyAlignment="1">
      <alignment wrapText="1"/>
    </xf>
    <xf numFmtId="0" fontId="7" fillId="0" borderId="8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164" fontId="6" fillId="0" borderId="15" xfId="0" applyNumberFormat="1" applyFont="1" applyBorder="1" applyAlignment="1">
      <alignment horizontal="left"/>
    </xf>
    <xf numFmtId="0" fontId="0" fillId="0" borderId="7" xfId="0" applyBorder="1" applyAlignment="1"/>
    <xf numFmtId="0" fontId="6" fillId="0" borderId="9" xfId="0" applyFont="1" applyBorder="1" applyAlignment="1"/>
    <xf numFmtId="0" fontId="0" fillId="0" borderId="17" xfId="0" applyBorder="1" applyAlignment="1"/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7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/>
    <xf numFmtId="0" fontId="3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/>
    <xf numFmtId="0" fontId="16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12</xdr:row>
      <xdr:rowOff>142875</xdr:rowOff>
    </xdr:from>
    <xdr:to>
      <xdr:col>13</xdr:col>
      <xdr:colOff>703170</xdr:colOff>
      <xdr:row>27</xdr:row>
      <xdr:rowOff>285750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8386" y="2619375"/>
          <a:ext cx="5867400" cy="3095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82361</xdr:colOff>
      <xdr:row>0</xdr:row>
      <xdr:rowOff>64790</xdr:rowOff>
    </xdr:from>
    <xdr:to>
      <xdr:col>2</xdr:col>
      <xdr:colOff>459440</xdr:colOff>
      <xdr:row>4</xdr:row>
      <xdr:rowOff>154652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61" y="64790"/>
          <a:ext cx="1318373" cy="88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view="pageBreakPreview" zoomScale="85" zoomScaleNormal="70" zoomScaleSheetLayoutView="85" workbookViewId="0">
      <selection activeCell="B21" sqref="B21"/>
    </sheetView>
  </sheetViews>
  <sheetFormatPr defaultRowHeight="15" x14ac:dyDescent="0.25"/>
  <cols>
    <col min="1" max="1" width="30" customWidth="1"/>
    <col min="2" max="2" width="14.85546875" style="5" customWidth="1"/>
    <col min="3" max="3" width="4.28515625" customWidth="1"/>
    <col min="4" max="4" width="30.85546875" customWidth="1"/>
    <col min="5" max="5" width="16.140625" customWidth="1"/>
    <col min="6" max="6" width="4.140625" customWidth="1"/>
    <col min="7" max="7" width="12.28515625" customWidth="1"/>
    <col min="8" max="8" width="17.140625" customWidth="1"/>
    <col min="9" max="9" width="4.7109375" customWidth="1"/>
    <col min="10" max="10" width="14" customWidth="1"/>
    <col min="11" max="11" width="9.85546875" customWidth="1"/>
    <col min="12" max="12" width="10.5703125" customWidth="1"/>
    <col min="14" max="14" width="11.140625" customWidth="1"/>
    <col min="15" max="15" width="9.140625" hidden="1" customWidth="1"/>
  </cols>
  <sheetData>
    <row r="1" spans="1:12" ht="15.75" x14ac:dyDescent="0.25">
      <c r="A1" s="13" t="s">
        <v>69</v>
      </c>
      <c r="B1" s="18"/>
      <c r="D1" s="64" t="s">
        <v>68</v>
      </c>
      <c r="E1" s="65"/>
      <c r="G1" s="13" t="s">
        <v>70</v>
      </c>
      <c r="H1" s="21"/>
      <c r="J1" s="64" t="s">
        <v>70</v>
      </c>
      <c r="K1" s="66"/>
      <c r="L1" s="65"/>
    </row>
    <row r="2" spans="1:12" x14ac:dyDescent="0.25">
      <c r="A2" s="61" t="s">
        <v>5</v>
      </c>
      <c r="B2" s="62"/>
      <c r="D2" s="61" t="s">
        <v>5</v>
      </c>
      <c r="E2" s="62"/>
      <c r="G2" s="69" t="s">
        <v>71</v>
      </c>
      <c r="H2" s="62"/>
      <c r="I2" s="6"/>
      <c r="J2" s="69" t="s">
        <v>72</v>
      </c>
      <c r="K2" s="70"/>
      <c r="L2" s="62"/>
    </row>
    <row r="3" spans="1:12" x14ac:dyDescent="0.25">
      <c r="A3" s="14" t="s">
        <v>7</v>
      </c>
      <c r="B3" s="15">
        <v>3301.5</v>
      </c>
      <c r="D3" s="14" t="s">
        <v>61</v>
      </c>
      <c r="E3" s="15">
        <v>8717</v>
      </c>
      <c r="G3" s="22" t="s">
        <v>40</v>
      </c>
      <c r="H3" s="15">
        <v>9475.2000000000007</v>
      </c>
      <c r="J3" s="14" t="s">
        <v>50</v>
      </c>
      <c r="K3" s="20" t="s">
        <v>49</v>
      </c>
      <c r="L3" s="15">
        <v>3897.5</v>
      </c>
    </row>
    <row r="4" spans="1:12" x14ac:dyDescent="0.25">
      <c r="A4" s="14" t="s">
        <v>8</v>
      </c>
      <c r="B4" s="15">
        <v>846.66</v>
      </c>
      <c r="D4" s="14" t="s">
        <v>62</v>
      </c>
      <c r="E4" s="15">
        <v>9000</v>
      </c>
      <c r="G4" s="22" t="s">
        <v>41</v>
      </c>
      <c r="H4" s="15">
        <v>3150</v>
      </c>
      <c r="J4" s="14" t="s">
        <v>52</v>
      </c>
      <c r="K4" s="20" t="s">
        <v>51</v>
      </c>
      <c r="L4" s="15">
        <v>8912.5</v>
      </c>
    </row>
    <row r="5" spans="1:12" x14ac:dyDescent="0.25">
      <c r="A5" s="14" t="s">
        <v>9</v>
      </c>
      <c r="B5" s="15">
        <v>4651.38</v>
      </c>
      <c r="D5" s="14" t="s">
        <v>15</v>
      </c>
      <c r="E5" s="15">
        <v>35287</v>
      </c>
      <c r="G5" s="22" t="s">
        <v>42</v>
      </c>
      <c r="H5" s="15">
        <v>4726.3500000000004</v>
      </c>
      <c r="J5" s="14" t="s">
        <v>54</v>
      </c>
      <c r="K5" s="20" t="s">
        <v>53</v>
      </c>
      <c r="L5" s="15">
        <v>1808.8</v>
      </c>
    </row>
    <row r="6" spans="1:12" x14ac:dyDescent="0.25">
      <c r="A6" s="14" t="s">
        <v>10</v>
      </c>
      <c r="B6" s="15">
        <v>37733.879999999997</v>
      </c>
      <c r="D6" s="14" t="s">
        <v>19</v>
      </c>
      <c r="E6" s="15">
        <v>11610.23</v>
      </c>
      <c r="G6" s="22" t="s">
        <v>43</v>
      </c>
      <c r="H6" s="15">
        <v>19260</v>
      </c>
      <c r="J6" s="14" t="s">
        <v>56</v>
      </c>
      <c r="K6" s="20" t="s">
        <v>55</v>
      </c>
      <c r="L6" s="15">
        <v>1162.5</v>
      </c>
    </row>
    <row r="7" spans="1:12" x14ac:dyDescent="0.25">
      <c r="A7" s="14" t="s">
        <v>11</v>
      </c>
      <c r="B7" s="15">
        <v>40884.160000000003</v>
      </c>
      <c r="D7" s="14" t="s">
        <v>63</v>
      </c>
      <c r="E7" s="15">
        <v>7569</v>
      </c>
      <c r="G7" s="22" t="s">
        <v>44</v>
      </c>
      <c r="H7" s="15">
        <v>2963.07</v>
      </c>
      <c r="J7" s="14" t="s">
        <v>58</v>
      </c>
      <c r="K7" s="20" t="s">
        <v>57</v>
      </c>
      <c r="L7" s="15">
        <v>3662.5</v>
      </c>
    </row>
    <row r="8" spans="1:12" x14ac:dyDescent="0.25">
      <c r="A8" s="14" t="s">
        <v>12</v>
      </c>
      <c r="B8" s="15">
        <v>8195.18</v>
      </c>
      <c r="D8" s="14" t="s">
        <v>64</v>
      </c>
      <c r="E8" s="15">
        <v>8829.5</v>
      </c>
      <c r="G8" s="22" t="s">
        <v>45</v>
      </c>
      <c r="H8" s="15">
        <v>6021.86</v>
      </c>
      <c r="J8" s="14" t="s">
        <v>60</v>
      </c>
      <c r="K8" s="20" t="s">
        <v>59</v>
      </c>
      <c r="L8" s="15">
        <v>2225</v>
      </c>
    </row>
    <row r="9" spans="1:12" ht="27" customHeight="1" x14ac:dyDescent="0.25">
      <c r="A9" s="19" t="s">
        <v>125</v>
      </c>
      <c r="B9" s="15">
        <v>28465.67</v>
      </c>
      <c r="D9" s="14" t="s">
        <v>65</v>
      </c>
      <c r="E9" s="15">
        <v>15857.5</v>
      </c>
      <c r="G9" s="22" t="s">
        <v>46</v>
      </c>
      <c r="H9" s="15">
        <v>8055.65</v>
      </c>
      <c r="J9" s="14"/>
      <c r="K9" s="10"/>
      <c r="L9" s="15"/>
    </row>
    <row r="10" spans="1:12" ht="16.5" thickBot="1" x14ac:dyDescent="0.3">
      <c r="A10" s="14" t="s">
        <v>13</v>
      </c>
      <c r="B10" s="15">
        <v>3982.81</v>
      </c>
      <c r="D10" s="14" t="s">
        <v>28</v>
      </c>
      <c r="E10" s="15">
        <v>13341</v>
      </c>
      <c r="G10" s="22" t="s">
        <v>47</v>
      </c>
      <c r="H10" s="15">
        <v>7265</v>
      </c>
      <c r="J10" s="23"/>
      <c r="K10" s="24" t="s">
        <v>48</v>
      </c>
      <c r="L10" s="17">
        <f>SUM(L3:L9)</f>
        <v>21668.799999999999</v>
      </c>
    </row>
    <row r="11" spans="1:12" x14ac:dyDescent="0.25">
      <c r="A11" s="14" t="s">
        <v>14</v>
      </c>
      <c r="B11" s="15">
        <v>4688.2</v>
      </c>
      <c r="D11" s="14" t="s">
        <v>29</v>
      </c>
      <c r="E11" s="15">
        <v>76134.03</v>
      </c>
      <c r="G11" s="14"/>
      <c r="H11" s="15"/>
    </row>
    <row r="12" spans="1:12" ht="16.5" thickBot="1" x14ac:dyDescent="0.3">
      <c r="A12" s="14" t="s">
        <v>15</v>
      </c>
      <c r="B12" s="15">
        <v>14680.78</v>
      </c>
      <c r="D12" s="14" t="s">
        <v>34</v>
      </c>
      <c r="E12" s="15">
        <v>42068</v>
      </c>
      <c r="G12" s="16" t="s">
        <v>48</v>
      </c>
      <c r="H12" s="17">
        <f>SUM(H3:H11)</f>
        <v>60917.130000000005</v>
      </c>
    </row>
    <row r="13" spans="1:12" x14ac:dyDescent="0.25">
      <c r="A13" s="14" t="s">
        <v>16</v>
      </c>
      <c r="B13" s="15">
        <v>6220</v>
      </c>
      <c r="D13" s="14" t="s">
        <v>66</v>
      </c>
      <c r="E13" s="15">
        <v>15036</v>
      </c>
    </row>
    <row r="14" spans="1:12" x14ac:dyDescent="0.25">
      <c r="A14" s="14" t="s">
        <v>17</v>
      </c>
      <c r="B14" s="15">
        <v>16052.25</v>
      </c>
      <c r="D14" s="14" t="s">
        <v>67</v>
      </c>
      <c r="E14" s="15">
        <v>63790.79</v>
      </c>
    </row>
    <row r="15" spans="1:12" x14ac:dyDescent="0.25">
      <c r="A15" s="14" t="s">
        <v>18</v>
      </c>
      <c r="B15" s="15">
        <v>11973.36</v>
      </c>
      <c r="D15" s="14"/>
      <c r="E15" s="15"/>
    </row>
    <row r="16" spans="1:12" ht="16.5" thickBot="1" x14ac:dyDescent="0.3">
      <c r="A16" s="14" t="s">
        <v>19</v>
      </c>
      <c r="B16" s="15">
        <v>4268.84</v>
      </c>
      <c r="D16" s="16" t="s">
        <v>48</v>
      </c>
      <c r="E16" s="17">
        <f>SUM(E3:E15)</f>
        <v>307240.05</v>
      </c>
    </row>
    <row r="17" spans="1:12" x14ac:dyDescent="0.25">
      <c r="A17" s="14" t="s">
        <v>20</v>
      </c>
      <c r="B17" s="15">
        <v>14116.27</v>
      </c>
    </row>
    <row r="18" spans="1:12" x14ac:dyDescent="0.25">
      <c r="A18" s="14" t="s">
        <v>21</v>
      </c>
      <c r="B18" s="15">
        <v>24516.720000000001</v>
      </c>
      <c r="D18" s="67" t="s">
        <v>5</v>
      </c>
      <c r="E18" s="68"/>
    </row>
    <row r="19" spans="1:12" x14ac:dyDescent="0.25">
      <c r="A19" s="14" t="s">
        <v>22</v>
      </c>
      <c r="B19" s="15">
        <v>17779.2</v>
      </c>
      <c r="D19" s="20" t="s">
        <v>6</v>
      </c>
      <c r="E19" s="11">
        <v>178020.15</v>
      </c>
    </row>
    <row r="20" spans="1:12" x14ac:dyDescent="0.25">
      <c r="A20" s="14" t="s">
        <v>23</v>
      </c>
      <c r="B20" s="15">
        <v>9007.17</v>
      </c>
      <c r="D20" s="20" t="s">
        <v>73</v>
      </c>
      <c r="E20" s="11">
        <v>17634.5</v>
      </c>
    </row>
    <row r="21" spans="1:12" x14ac:dyDescent="0.25">
      <c r="A21" s="14" t="s">
        <v>24</v>
      </c>
      <c r="B21" s="15">
        <v>1010.87</v>
      </c>
      <c r="D21" s="10"/>
      <c r="E21" s="11"/>
    </row>
    <row r="22" spans="1:12" ht="15.75" x14ac:dyDescent="0.25">
      <c r="A22" s="14" t="s">
        <v>25</v>
      </c>
      <c r="B22" s="15">
        <v>17160.38</v>
      </c>
      <c r="D22" s="9" t="s">
        <v>39</v>
      </c>
      <c r="E22" s="12">
        <f>SUM(E19:E21)</f>
        <v>195654.65</v>
      </c>
    </row>
    <row r="23" spans="1:12" x14ac:dyDescent="0.25">
      <c r="A23" s="14" t="s">
        <v>26</v>
      </c>
      <c r="B23" s="15">
        <v>8794.9</v>
      </c>
    </row>
    <row r="24" spans="1:12" ht="18.75" x14ac:dyDescent="0.3">
      <c r="A24" s="14" t="s">
        <v>27</v>
      </c>
      <c r="B24" s="15">
        <v>7615.2</v>
      </c>
      <c r="D24" s="7" t="s">
        <v>76</v>
      </c>
      <c r="E24" s="8">
        <f>B37+E16+E22+H12+L10</f>
        <v>1038975.3500000001</v>
      </c>
    </row>
    <row r="25" spans="1:12" x14ac:dyDescent="0.25">
      <c r="A25" s="14" t="s">
        <v>28</v>
      </c>
      <c r="B25" s="15">
        <v>10862.86</v>
      </c>
    </row>
    <row r="26" spans="1:12" ht="15.75" x14ac:dyDescent="0.25">
      <c r="A26" s="14" t="s">
        <v>29</v>
      </c>
      <c r="B26" s="15">
        <v>28132.45</v>
      </c>
      <c r="D26" s="7" t="s">
        <v>122</v>
      </c>
      <c r="E26" s="48">
        <f>E24*3%</f>
        <v>31169.2605</v>
      </c>
      <c r="H26" s="25"/>
    </row>
    <row r="27" spans="1:12" x14ac:dyDescent="0.25">
      <c r="A27" s="14" t="s">
        <v>30</v>
      </c>
      <c r="B27" s="15">
        <v>28685.01</v>
      </c>
    </row>
    <row r="28" spans="1:12" ht="37.5" x14ac:dyDescent="0.3">
      <c r="A28" s="14" t="s">
        <v>31</v>
      </c>
      <c r="B28" s="15">
        <v>514.38</v>
      </c>
      <c r="D28" s="47" t="s">
        <v>77</v>
      </c>
      <c r="E28" s="49">
        <v>30000</v>
      </c>
    </row>
    <row r="29" spans="1:12" x14ac:dyDescent="0.25">
      <c r="A29" s="14" t="s">
        <v>32</v>
      </c>
      <c r="B29" s="15">
        <v>507.5</v>
      </c>
      <c r="G29" s="63" t="s">
        <v>79</v>
      </c>
      <c r="H29" s="63"/>
      <c r="I29" s="63"/>
      <c r="J29" s="63"/>
      <c r="K29" s="63"/>
      <c r="L29" s="63"/>
    </row>
    <row r="30" spans="1:12" x14ac:dyDescent="0.25">
      <c r="A30" s="14" t="s">
        <v>33</v>
      </c>
      <c r="B30" s="15">
        <v>23309.56</v>
      </c>
      <c r="G30" s="63"/>
      <c r="H30" s="63"/>
      <c r="I30" s="63"/>
      <c r="J30" s="63"/>
      <c r="K30" s="63"/>
      <c r="L30" s="63"/>
    </row>
    <row r="31" spans="1:12" x14ac:dyDescent="0.25">
      <c r="A31" s="14" t="s">
        <v>34</v>
      </c>
      <c r="B31" s="15">
        <v>5935.64</v>
      </c>
    </row>
    <row r="32" spans="1:12" x14ac:dyDescent="0.25">
      <c r="A32" s="14" t="s">
        <v>35</v>
      </c>
      <c r="B32" s="15">
        <v>8658</v>
      </c>
      <c r="D32" s="6" t="s">
        <v>123</v>
      </c>
    </row>
    <row r="33" spans="1:4" ht="15.75" x14ac:dyDescent="0.25">
      <c r="A33" s="14" t="s">
        <v>36</v>
      </c>
      <c r="B33" s="15">
        <v>33683.74</v>
      </c>
      <c r="D33" s="7" t="s">
        <v>78</v>
      </c>
    </row>
    <row r="34" spans="1:4" x14ac:dyDescent="0.25">
      <c r="A34" s="14" t="s">
        <v>37</v>
      </c>
      <c r="B34" s="15">
        <v>23453.07</v>
      </c>
      <c r="D34" s="26" t="s">
        <v>75</v>
      </c>
    </row>
    <row r="35" spans="1:4" x14ac:dyDescent="0.25">
      <c r="A35" s="14" t="s">
        <v>38</v>
      </c>
      <c r="B35" s="15">
        <v>3807.13</v>
      </c>
      <c r="D35" s="26" t="s">
        <v>74</v>
      </c>
    </row>
    <row r="36" spans="1:4" x14ac:dyDescent="0.25">
      <c r="A36" s="14"/>
      <c r="B36" s="15"/>
    </row>
    <row r="37" spans="1:4" ht="16.5" thickBot="1" x14ac:dyDescent="0.3">
      <c r="A37" s="16" t="s">
        <v>39</v>
      </c>
      <c r="B37" s="17">
        <f>SUM(B3:B36)</f>
        <v>453494.72000000009</v>
      </c>
    </row>
  </sheetData>
  <mergeCells count="8">
    <mergeCell ref="A2:B2"/>
    <mergeCell ref="G29:L30"/>
    <mergeCell ref="D1:E1"/>
    <mergeCell ref="J1:L1"/>
    <mergeCell ref="D18:E18"/>
    <mergeCell ref="D2:E2"/>
    <mergeCell ref="G2:H2"/>
    <mergeCell ref="J2:L2"/>
  </mergeCells>
  <pageMargins left="0.51181102362204722" right="0.51181102362204722" top="0.78740157480314965" bottom="0.78740157480314965" header="0.31496062992125984" footer="0.31496062992125984"/>
  <pageSetup paperSize="9" scale="72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topLeftCell="A13" zoomScaleNormal="85" zoomScaleSheetLayoutView="100" workbookViewId="0">
      <selection activeCell="D32" sqref="D32:M32"/>
    </sheetView>
  </sheetViews>
  <sheetFormatPr defaultRowHeight="15" x14ac:dyDescent="0.25"/>
  <cols>
    <col min="1" max="1" width="30" customWidth="1"/>
    <col min="2" max="2" width="14.85546875" style="5" customWidth="1"/>
    <col min="3" max="3" width="4.28515625" customWidth="1"/>
    <col min="4" max="4" width="30.85546875" customWidth="1"/>
    <col min="5" max="5" width="16.140625" customWidth="1"/>
    <col min="6" max="6" width="4.140625" customWidth="1"/>
    <col min="7" max="7" width="12.28515625" customWidth="1"/>
    <col min="8" max="8" width="17.140625" customWidth="1"/>
    <col min="9" max="9" width="4.7109375" customWidth="1"/>
    <col min="10" max="10" width="14" customWidth="1"/>
    <col min="11" max="11" width="9.85546875" customWidth="1"/>
    <col min="12" max="12" width="10.5703125" customWidth="1"/>
    <col min="14" max="14" width="11.140625" customWidth="1"/>
    <col min="15" max="15" width="9.140625" hidden="1" customWidth="1"/>
  </cols>
  <sheetData>
    <row r="1" spans="1:12" ht="15.75" x14ac:dyDescent="0.25">
      <c r="A1" s="13" t="s">
        <v>69</v>
      </c>
      <c r="B1" s="18"/>
      <c r="D1" s="64" t="s">
        <v>68</v>
      </c>
      <c r="E1" s="65"/>
      <c r="G1" s="52"/>
      <c r="H1" s="2"/>
      <c r="I1" s="2"/>
      <c r="J1" s="73"/>
      <c r="K1" s="74"/>
      <c r="L1" s="74"/>
    </row>
    <row r="2" spans="1:12" x14ac:dyDescent="0.25">
      <c r="A2" s="61" t="s">
        <v>127</v>
      </c>
      <c r="B2" s="62"/>
      <c r="D2" s="61" t="s">
        <v>128</v>
      </c>
      <c r="E2" s="62"/>
      <c r="G2" s="75"/>
      <c r="H2" s="74"/>
      <c r="I2" s="53"/>
      <c r="J2" s="75"/>
      <c r="K2" s="74"/>
      <c r="L2" s="74"/>
    </row>
    <row r="3" spans="1:12" x14ac:dyDescent="0.25">
      <c r="A3" s="14" t="s">
        <v>7</v>
      </c>
      <c r="B3" s="15">
        <v>537</v>
      </c>
      <c r="D3" s="14" t="s">
        <v>61</v>
      </c>
      <c r="E3" s="15">
        <v>530</v>
      </c>
      <c r="G3" s="53"/>
      <c r="H3" s="54"/>
      <c r="I3" s="2"/>
      <c r="J3" s="2"/>
      <c r="K3" s="53"/>
      <c r="L3" s="54"/>
    </row>
    <row r="4" spans="1:12" x14ac:dyDescent="0.25">
      <c r="A4" s="14" t="s">
        <v>8</v>
      </c>
      <c r="B4" s="15">
        <v>315</v>
      </c>
      <c r="D4" s="14" t="s">
        <v>62</v>
      </c>
      <c r="E4" s="15">
        <v>275</v>
      </c>
      <c r="G4" s="53"/>
      <c r="H4" s="54"/>
      <c r="I4" s="2"/>
      <c r="J4" s="2"/>
      <c r="K4" s="53"/>
      <c r="L4" s="54"/>
    </row>
    <row r="5" spans="1:12" x14ac:dyDescent="0.25">
      <c r="A5" s="14" t="s">
        <v>9</v>
      </c>
      <c r="B5" s="15">
        <v>275</v>
      </c>
      <c r="D5" s="14" t="s">
        <v>15</v>
      </c>
      <c r="E5" s="15">
        <v>345</v>
      </c>
      <c r="G5" s="53"/>
      <c r="H5" s="54"/>
      <c r="I5" s="2"/>
      <c r="J5" s="2"/>
      <c r="K5" s="53"/>
      <c r="L5" s="54"/>
    </row>
    <row r="6" spans="1:12" x14ac:dyDescent="0.25">
      <c r="A6" s="14" t="s">
        <v>10</v>
      </c>
      <c r="B6" s="15">
        <v>275</v>
      </c>
      <c r="D6" s="14" t="s">
        <v>19</v>
      </c>
      <c r="E6" s="15">
        <v>402</v>
      </c>
      <c r="G6" s="53"/>
      <c r="H6" s="54"/>
      <c r="I6" s="2"/>
      <c r="J6" s="2"/>
      <c r="K6" s="53"/>
      <c r="L6" s="54"/>
    </row>
    <row r="7" spans="1:12" x14ac:dyDescent="0.25">
      <c r="A7" s="14" t="s">
        <v>11</v>
      </c>
      <c r="B7" s="15">
        <v>275</v>
      </c>
      <c r="D7" s="14" t="s">
        <v>63</v>
      </c>
      <c r="E7" s="15">
        <v>173</v>
      </c>
      <c r="G7" s="53"/>
      <c r="H7" s="54"/>
      <c r="I7" s="2"/>
      <c r="J7" s="2"/>
      <c r="K7" s="53"/>
      <c r="L7" s="54"/>
    </row>
    <row r="8" spans="1:12" x14ac:dyDescent="0.25">
      <c r="A8" s="14" t="s">
        <v>12</v>
      </c>
      <c r="B8" s="15">
        <v>347</v>
      </c>
      <c r="D8" s="14" t="s">
        <v>64</v>
      </c>
      <c r="E8" s="15">
        <v>462</v>
      </c>
      <c r="G8" s="53"/>
      <c r="H8" s="54"/>
      <c r="I8" s="2"/>
      <c r="J8" s="2"/>
      <c r="K8" s="53"/>
      <c r="L8" s="54"/>
    </row>
    <row r="9" spans="1:12" ht="15" customHeight="1" x14ac:dyDescent="0.25">
      <c r="A9" s="19" t="s">
        <v>125</v>
      </c>
      <c r="B9" s="15">
        <v>205</v>
      </c>
      <c r="D9" s="14" t="s">
        <v>65</v>
      </c>
      <c r="E9" s="15">
        <v>165</v>
      </c>
      <c r="G9" s="53"/>
      <c r="H9" s="54"/>
      <c r="I9" s="2"/>
      <c r="J9" s="2"/>
      <c r="K9" s="2"/>
      <c r="L9" s="54"/>
    </row>
    <row r="10" spans="1:12" ht="15.75" x14ac:dyDescent="0.25">
      <c r="A10" s="14" t="s">
        <v>13</v>
      </c>
      <c r="B10" s="15">
        <v>205</v>
      </c>
      <c r="D10" s="14" t="s">
        <v>28</v>
      </c>
      <c r="E10" s="15">
        <v>615</v>
      </c>
      <c r="G10" s="53"/>
      <c r="H10" s="54"/>
      <c r="I10" s="2"/>
      <c r="J10" s="2"/>
      <c r="K10" s="52"/>
      <c r="L10" s="55"/>
    </row>
    <row r="11" spans="1:12" x14ac:dyDescent="0.25">
      <c r="A11" s="14" t="s">
        <v>14</v>
      </c>
      <c r="B11" s="15">
        <v>416</v>
      </c>
      <c r="D11" s="14" t="s">
        <v>29</v>
      </c>
      <c r="E11" s="15">
        <v>323</v>
      </c>
      <c r="G11" s="2"/>
      <c r="H11" s="54"/>
      <c r="I11" s="2"/>
      <c r="J11" s="2"/>
      <c r="K11" s="2"/>
      <c r="L11" s="2"/>
    </row>
    <row r="12" spans="1:12" ht="15.75" x14ac:dyDescent="0.25">
      <c r="A12" s="14" t="s">
        <v>15</v>
      </c>
      <c r="B12" s="15">
        <v>345</v>
      </c>
      <c r="D12" s="14" t="s">
        <v>34</v>
      </c>
      <c r="E12" s="15">
        <v>450</v>
      </c>
      <c r="G12" s="52"/>
      <c r="H12" s="55"/>
      <c r="I12" s="2"/>
      <c r="J12" s="2"/>
      <c r="K12" s="2"/>
      <c r="L12" s="2"/>
    </row>
    <row r="13" spans="1:12" x14ac:dyDescent="0.25">
      <c r="A13" s="14" t="s">
        <v>16</v>
      </c>
      <c r="B13" s="15">
        <v>376</v>
      </c>
      <c r="D13" s="14" t="s">
        <v>66</v>
      </c>
      <c r="E13" s="15">
        <v>123</v>
      </c>
    </row>
    <row r="14" spans="1:12" x14ac:dyDescent="0.25">
      <c r="A14" s="14" t="s">
        <v>17</v>
      </c>
      <c r="B14" s="15">
        <v>433</v>
      </c>
      <c r="D14" s="14" t="s">
        <v>67</v>
      </c>
      <c r="E14" s="15">
        <v>101</v>
      </c>
    </row>
    <row r="15" spans="1:12" x14ac:dyDescent="0.25">
      <c r="A15" s="14" t="s">
        <v>18</v>
      </c>
      <c r="B15" s="15">
        <v>542</v>
      </c>
      <c r="D15" s="14"/>
      <c r="E15" s="15"/>
    </row>
    <row r="16" spans="1:12" ht="16.5" thickBot="1" x14ac:dyDescent="0.3">
      <c r="A16" s="14" t="s">
        <v>19</v>
      </c>
      <c r="B16" s="15">
        <v>392</v>
      </c>
      <c r="D16" s="16" t="s">
        <v>48</v>
      </c>
      <c r="E16" s="17">
        <f>SUM(E3:E15)</f>
        <v>3964</v>
      </c>
    </row>
    <row r="17" spans="1:13" x14ac:dyDescent="0.25">
      <c r="A17" s="14" t="s">
        <v>20</v>
      </c>
      <c r="B17" s="15">
        <v>162</v>
      </c>
    </row>
    <row r="18" spans="1:13" ht="18.75" x14ac:dyDescent="0.3">
      <c r="A18" s="14" t="s">
        <v>21</v>
      </c>
      <c r="B18" s="15">
        <v>236</v>
      </c>
      <c r="D18" s="7" t="s">
        <v>131</v>
      </c>
      <c r="E18" s="8">
        <f>B36+E16</f>
        <v>14675</v>
      </c>
      <c r="F18" s="2"/>
    </row>
    <row r="19" spans="1:13" x14ac:dyDescent="0.25">
      <c r="A19" s="14" t="s">
        <v>22</v>
      </c>
      <c r="B19" s="15">
        <v>403</v>
      </c>
      <c r="F19" s="2"/>
    </row>
    <row r="20" spans="1:13" ht="15.75" x14ac:dyDescent="0.25">
      <c r="A20" s="14" t="s">
        <v>23</v>
      </c>
      <c r="B20" s="15">
        <v>380</v>
      </c>
      <c r="D20" s="7"/>
      <c r="E20" s="48"/>
      <c r="F20" s="2"/>
    </row>
    <row r="21" spans="1:13" x14ac:dyDescent="0.25">
      <c r="A21" s="14" t="s">
        <v>24</v>
      </c>
      <c r="B21" s="15">
        <v>282</v>
      </c>
      <c r="F21" s="2"/>
    </row>
    <row r="22" spans="1:13" ht="18.75" x14ac:dyDescent="0.3">
      <c r="A22" s="14" t="s">
        <v>25</v>
      </c>
      <c r="B22" s="15">
        <v>334</v>
      </c>
      <c r="D22" s="47" t="s">
        <v>129</v>
      </c>
      <c r="E22" s="49">
        <f>E18*4</f>
        <v>58700</v>
      </c>
      <c r="F22" s="2"/>
    </row>
    <row r="23" spans="1:13" x14ac:dyDescent="0.25">
      <c r="A23" s="14" t="s">
        <v>26</v>
      </c>
      <c r="B23" s="15">
        <v>473</v>
      </c>
      <c r="F23" s="2"/>
    </row>
    <row r="24" spans="1:13" x14ac:dyDescent="0.25">
      <c r="A24" s="14" t="s">
        <v>27</v>
      </c>
      <c r="B24" s="15">
        <v>268</v>
      </c>
      <c r="D24" s="56" t="s">
        <v>130</v>
      </c>
    </row>
    <row r="25" spans="1:13" x14ac:dyDescent="0.25">
      <c r="A25" s="14" t="s">
        <v>28</v>
      </c>
      <c r="B25" s="15">
        <v>615</v>
      </c>
    </row>
    <row r="26" spans="1:13" x14ac:dyDescent="0.25">
      <c r="A26" s="14" t="s">
        <v>29</v>
      </c>
      <c r="B26" s="15">
        <v>323</v>
      </c>
      <c r="D26" s="26"/>
      <c r="H26" s="25"/>
    </row>
    <row r="27" spans="1:13" x14ac:dyDescent="0.25">
      <c r="A27" s="14" t="s">
        <v>30</v>
      </c>
      <c r="B27" s="15">
        <v>414</v>
      </c>
    </row>
    <row r="28" spans="1:13" ht="18.75" x14ac:dyDescent="0.3">
      <c r="A28" s="14" t="s">
        <v>31</v>
      </c>
      <c r="B28" s="15">
        <v>167</v>
      </c>
      <c r="D28" s="58" t="s">
        <v>132</v>
      </c>
      <c r="E28" s="57"/>
    </row>
    <row r="29" spans="1:13" x14ac:dyDescent="0.25">
      <c r="A29" s="14" t="s">
        <v>32</v>
      </c>
      <c r="B29" s="15">
        <v>130</v>
      </c>
      <c r="G29" s="63"/>
      <c r="H29" s="63"/>
      <c r="I29" s="63"/>
      <c r="J29" s="63"/>
      <c r="K29" s="63"/>
      <c r="L29" s="63"/>
    </row>
    <row r="30" spans="1:13" x14ac:dyDescent="0.25">
      <c r="A30" s="14" t="s">
        <v>33</v>
      </c>
      <c r="B30" s="15">
        <v>375</v>
      </c>
      <c r="G30" s="63"/>
      <c r="H30" s="63"/>
      <c r="I30" s="63"/>
      <c r="J30" s="63"/>
      <c r="K30" s="63"/>
      <c r="L30" s="63"/>
    </row>
    <row r="31" spans="1:13" x14ac:dyDescent="0.25">
      <c r="A31" s="14" t="s">
        <v>34</v>
      </c>
      <c r="B31" s="15">
        <v>433</v>
      </c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4" t="s">
        <v>35</v>
      </c>
      <c r="B32" s="15">
        <v>215</v>
      </c>
      <c r="D32" s="71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15.75" x14ac:dyDescent="0.25">
      <c r="A33" s="14" t="s">
        <v>36</v>
      </c>
      <c r="B33" s="15">
        <v>90</v>
      </c>
      <c r="D33" s="5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14" t="s">
        <v>37</v>
      </c>
      <c r="B34" s="15">
        <v>473</v>
      </c>
      <c r="D34" s="26"/>
    </row>
    <row r="35" spans="1:13" x14ac:dyDescent="0.25">
      <c r="A35" s="14"/>
      <c r="B35" s="15"/>
    </row>
    <row r="36" spans="1:13" ht="16.5" thickBot="1" x14ac:dyDescent="0.3">
      <c r="A36" s="16" t="s">
        <v>39</v>
      </c>
      <c r="B36" s="17">
        <f>SUM(B3:B35)</f>
        <v>10711</v>
      </c>
    </row>
  </sheetData>
  <mergeCells count="8">
    <mergeCell ref="D32:M32"/>
    <mergeCell ref="G29:L30"/>
    <mergeCell ref="D1:E1"/>
    <mergeCell ref="J1:L1"/>
    <mergeCell ref="A2:B2"/>
    <mergeCell ref="D2:E2"/>
    <mergeCell ref="G2:H2"/>
    <mergeCell ref="J2:L2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3" zoomScale="85" zoomScaleNormal="85" workbookViewId="0">
      <selection activeCell="K24" sqref="K24"/>
    </sheetView>
  </sheetViews>
  <sheetFormatPr defaultRowHeight="15" x14ac:dyDescent="0.25"/>
  <cols>
    <col min="1" max="1" width="2.7109375" style="1" customWidth="1"/>
    <col min="2" max="2" width="11.42578125" style="1" customWidth="1"/>
    <col min="3" max="3" width="11.140625" style="1" customWidth="1"/>
    <col min="4" max="4" width="15" style="1" customWidth="1"/>
    <col min="5" max="5" width="20.85546875" style="1" customWidth="1"/>
    <col min="6" max="6" width="20.42578125" style="1" customWidth="1"/>
    <col min="7" max="7" width="45.5703125" style="1" customWidth="1"/>
    <col min="8" max="8" width="17.42578125" style="1" customWidth="1"/>
    <col min="9" max="9" width="18.28515625" style="1" customWidth="1"/>
    <col min="10" max="10" width="12.7109375" style="1" customWidth="1"/>
    <col min="11" max="11" width="16" style="1" bestFit="1" customWidth="1"/>
  </cols>
  <sheetData>
    <row r="1" spans="1:11" ht="18" x14ac:dyDescent="0.25">
      <c r="A1" s="105" t="s">
        <v>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x14ac:dyDescent="0.25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.75" x14ac:dyDescent="0.25">
      <c r="A5" s="107" t="s">
        <v>124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6.5" thickBot="1" x14ac:dyDescent="0.3">
      <c r="A6" s="81" t="s">
        <v>134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5.75" customHeight="1" x14ac:dyDescent="0.25">
      <c r="A7" s="83"/>
      <c r="B7" s="84" t="s">
        <v>81</v>
      </c>
      <c r="C7" s="86" t="s">
        <v>82</v>
      </c>
      <c r="D7" s="86" t="s">
        <v>83</v>
      </c>
      <c r="E7" s="88" t="s">
        <v>1</v>
      </c>
      <c r="F7" s="88"/>
      <c r="G7" s="88"/>
      <c r="H7" s="86" t="s">
        <v>0</v>
      </c>
      <c r="I7" s="86" t="s">
        <v>84</v>
      </c>
      <c r="J7" s="86" t="s">
        <v>85</v>
      </c>
      <c r="K7" s="91" t="s">
        <v>86</v>
      </c>
    </row>
    <row r="8" spans="1:11" ht="15.75" customHeight="1" x14ac:dyDescent="0.25">
      <c r="A8" s="83"/>
      <c r="B8" s="85"/>
      <c r="C8" s="87"/>
      <c r="D8" s="87"/>
      <c r="E8" s="89"/>
      <c r="F8" s="89"/>
      <c r="G8" s="89"/>
      <c r="H8" s="90"/>
      <c r="I8" s="90"/>
      <c r="J8" s="90"/>
      <c r="K8" s="92"/>
    </row>
    <row r="9" spans="1:11" ht="20.100000000000001" customHeight="1" x14ac:dyDescent="0.25">
      <c r="A9" s="36"/>
      <c r="B9" s="32" t="s">
        <v>87</v>
      </c>
      <c r="C9" s="27"/>
      <c r="D9" s="27"/>
      <c r="E9" s="93" t="s">
        <v>93</v>
      </c>
      <c r="F9" s="94"/>
      <c r="G9" s="94"/>
      <c r="H9" s="4"/>
      <c r="I9" s="4"/>
      <c r="J9" s="4"/>
      <c r="K9" s="33"/>
    </row>
    <row r="10" spans="1:11" ht="20.100000000000001" customHeight="1" x14ac:dyDescent="0.25">
      <c r="A10" s="36"/>
      <c r="B10" s="32" t="s">
        <v>88</v>
      </c>
      <c r="C10" s="27" t="s">
        <v>97</v>
      </c>
      <c r="D10" s="27" t="s">
        <v>98</v>
      </c>
      <c r="E10" s="95" t="s">
        <v>94</v>
      </c>
      <c r="F10" s="96"/>
      <c r="G10" s="96"/>
      <c r="H10" s="3" t="s">
        <v>92</v>
      </c>
      <c r="I10" s="28">
        <v>20000</v>
      </c>
      <c r="J10" s="29"/>
      <c r="K10" s="34"/>
    </row>
    <row r="11" spans="1:11" ht="20.100000000000001" customHeight="1" x14ac:dyDescent="0.25">
      <c r="A11" s="36"/>
      <c r="B11" s="32" t="s">
        <v>89</v>
      </c>
      <c r="C11" s="27"/>
      <c r="D11" s="27"/>
      <c r="E11" s="93" t="s">
        <v>95</v>
      </c>
      <c r="F11" s="94"/>
      <c r="G11" s="94"/>
      <c r="H11" s="4"/>
      <c r="I11" s="4"/>
      <c r="J11" s="4"/>
      <c r="K11" s="33"/>
    </row>
    <row r="12" spans="1:11" ht="20.100000000000001" customHeight="1" x14ac:dyDescent="0.25">
      <c r="A12" s="36"/>
      <c r="B12" s="32" t="s">
        <v>90</v>
      </c>
      <c r="C12" s="27" t="s">
        <v>107</v>
      </c>
      <c r="D12" s="27" t="s">
        <v>99</v>
      </c>
      <c r="E12" s="99" t="s">
        <v>96</v>
      </c>
      <c r="F12" s="96"/>
      <c r="G12" s="96"/>
      <c r="H12" s="4" t="s">
        <v>92</v>
      </c>
      <c r="I12" s="30">
        <v>10000</v>
      </c>
      <c r="J12" s="29"/>
      <c r="K12" s="35"/>
    </row>
    <row r="13" spans="1:11" ht="20.100000000000001" customHeight="1" x14ac:dyDescent="0.25">
      <c r="A13" s="36"/>
      <c r="B13" s="50" t="s">
        <v>126</v>
      </c>
      <c r="C13" s="27" t="s">
        <v>139</v>
      </c>
      <c r="D13" s="27"/>
      <c r="E13" s="93" t="s">
        <v>135</v>
      </c>
      <c r="F13" s="94"/>
      <c r="G13" s="94"/>
      <c r="H13" s="4" t="s">
        <v>133</v>
      </c>
      <c r="I13" s="30">
        <v>58700</v>
      </c>
      <c r="J13" s="29"/>
      <c r="K13" s="35"/>
    </row>
    <row r="14" spans="1:11" ht="20.100000000000001" customHeight="1" x14ac:dyDescent="0.25">
      <c r="A14" s="36"/>
      <c r="B14" s="103" t="s">
        <v>91</v>
      </c>
      <c r="C14" s="104"/>
      <c r="D14" s="104"/>
      <c r="E14" s="104"/>
      <c r="F14" s="104"/>
      <c r="G14" s="104"/>
      <c r="H14" s="104"/>
      <c r="I14" s="104"/>
      <c r="J14" s="104"/>
      <c r="K14" s="34"/>
    </row>
    <row r="15" spans="1:11" s="2" customFormat="1" x14ac:dyDescent="0.25">
      <c r="A15" s="37"/>
      <c r="B15" s="79" t="s">
        <v>140</v>
      </c>
      <c r="C15" s="80"/>
      <c r="D15" s="80"/>
      <c r="E15" s="80"/>
      <c r="F15" s="80"/>
      <c r="G15" s="80"/>
      <c r="H15" s="101"/>
      <c r="I15" s="102"/>
      <c r="J15" s="102"/>
      <c r="K15" s="45">
        <f>K14*H15</f>
        <v>0</v>
      </c>
    </row>
    <row r="16" spans="1:11" s="2" customFormat="1" ht="15.75" thickBot="1" x14ac:dyDescent="0.3">
      <c r="A16" s="37"/>
      <c r="B16" s="76" t="s">
        <v>137</v>
      </c>
      <c r="C16" s="77"/>
      <c r="D16" s="77"/>
      <c r="E16" s="77"/>
      <c r="F16" s="77"/>
      <c r="G16" s="77"/>
      <c r="H16" s="78"/>
      <c r="I16" s="78"/>
      <c r="J16" s="78"/>
      <c r="K16" s="46">
        <f>K14+K15</f>
        <v>0</v>
      </c>
    </row>
    <row r="17" spans="1:11" s="2" customFormat="1" x14ac:dyDescent="0.25">
      <c r="A17" s="38"/>
      <c r="B17" s="39"/>
      <c r="C17" s="40"/>
      <c r="D17" s="40"/>
      <c r="E17" s="40"/>
      <c r="F17" s="40"/>
      <c r="G17" s="40"/>
      <c r="H17" s="41"/>
      <c r="I17" s="41"/>
      <c r="J17" s="41"/>
      <c r="K17" s="59"/>
    </row>
    <row r="18" spans="1:11" s="2" customFormat="1" ht="21" customHeight="1" x14ac:dyDescent="0.25">
      <c r="A18" s="38"/>
      <c r="B18" s="108" t="s">
        <v>136</v>
      </c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s="2" customFormat="1" x14ac:dyDescent="0.25">
      <c r="A19" s="38"/>
      <c r="B19" s="39"/>
      <c r="C19" s="40"/>
      <c r="D19" s="40"/>
      <c r="E19" s="40"/>
      <c r="F19" s="40"/>
      <c r="G19" s="40"/>
      <c r="H19" s="41"/>
      <c r="I19" s="41"/>
      <c r="J19" s="41"/>
      <c r="K19" s="42"/>
    </row>
    <row r="20" spans="1:11" ht="16.5" thickBot="1" x14ac:dyDescent="0.3">
      <c r="A20" s="81" t="s">
        <v>80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15.75" customHeight="1" x14ac:dyDescent="0.25">
      <c r="A21" s="83"/>
      <c r="B21" s="84" t="s">
        <v>81</v>
      </c>
      <c r="C21" s="86" t="s">
        <v>82</v>
      </c>
      <c r="D21" s="86" t="s">
        <v>83</v>
      </c>
      <c r="E21" s="88" t="s">
        <v>1</v>
      </c>
      <c r="F21" s="88"/>
      <c r="G21" s="88"/>
      <c r="H21" s="86" t="s">
        <v>0</v>
      </c>
      <c r="I21" s="86" t="s">
        <v>84</v>
      </c>
      <c r="J21" s="86" t="s">
        <v>85</v>
      </c>
      <c r="K21" s="91" t="s">
        <v>86</v>
      </c>
    </row>
    <row r="22" spans="1:11" ht="15.75" customHeight="1" x14ac:dyDescent="0.25">
      <c r="A22" s="83"/>
      <c r="B22" s="85"/>
      <c r="C22" s="87"/>
      <c r="D22" s="87"/>
      <c r="E22" s="89"/>
      <c r="F22" s="89"/>
      <c r="G22" s="89"/>
      <c r="H22" s="90"/>
      <c r="I22" s="90"/>
      <c r="J22" s="90"/>
      <c r="K22" s="92"/>
    </row>
    <row r="23" spans="1:11" ht="20.100000000000001" customHeight="1" x14ac:dyDescent="0.25">
      <c r="A23" s="36"/>
      <c r="B23" s="51" t="s">
        <v>99</v>
      </c>
      <c r="C23" s="43"/>
      <c r="D23" s="43"/>
      <c r="E23" s="93" t="s">
        <v>95</v>
      </c>
      <c r="F23" s="94"/>
      <c r="G23" s="94"/>
      <c r="H23" s="4"/>
      <c r="I23" s="4"/>
      <c r="J23" s="4"/>
      <c r="K23" s="33"/>
    </row>
    <row r="24" spans="1:11" ht="26.25" customHeight="1" x14ac:dyDescent="0.25">
      <c r="A24" s="36"/>
      <c r="B24" s="51" t="s">
        <v>90</v>
      </c>
      <c r="C24" s="27" t="s">
        <v>107</v>
      </c>
      <c r="D24" s="27" t="s">
        <v>115</v>
      </c>
      <c r="E24" s="95" t="s">
        <v>114</v>
      </c>
      <c r="F24" s="96"/>
      <c r="G24" s="96"/>
      <c r="H24" s="3" t="s">
        <v>92</v>
      </c>
      <c r="I24" s="44">
        <v>1</v>
      </c>
      <c r="J24" s="29"/>
      <c r="K24" s="34">
        <f>I24*J24</f>
        <v>0</v>
      </c>
    </row>
    <row r="25" spans="1:11" ht="20.100000000000001" customHeight="1" x14ac:dyDescent="0.25">
      <c r="A25" s="36"/>
      <c r="B25" s="51" t="s">
        <v>108</v>
      </c>
      <c r="C25" s="27" t="s">
        <v>107</v>
      </c>
      <c r="D25" s="27" t="s">
        <v>106</v>
      </c>
      <c r="E25" s="95" t="s">
        <v>100</v>
      </c>
      <c r="F25" s="96"/>
      <c r="G25" s="96"/>
      <c r="H25" s="3" t="s">
        <v>92</v>
      </c>
      <c r="I25" s="44">
        <v>1</v>
      </c>
      <c r="J25" s="29"/>
      <c r="K25" s="34">
        <f t="shared" ref="K25:K29" si="0">I25*J25</f>
        <v>0</v>
      </c>
    </row>
    <row r="26" spans="1:11" ht="20.100000000000001" customHeight="1" x14ac:dyDescent="0.25">
      <c r="A26" s="36"/>
      <c r="B26" s="51" t="s">
        <v>109</v>
      </c>
      <c r="C26" s="27" t="s">
        <v>107</v>
      </c>
      <c r="D26" s="27" t="s">
        <v>119</v>
      </c>
      <c r="E26" s="99" t="s">
        <v>101</v>
      </c>
      <c r="F26" s="100"/>
      <c r="G26" s="100"/>
      <c r="H26" s="4" t="s">
        <v>92</v>
      </c>
      <c r="I26" s="44">
        <v>1</v>
      </c>
      <c r="J26" s="4"/>
      <c r="K26" s="34">
        <f t="shared" si="0"/>
        <v>0</v>
      </c>
    </row>
    <row r="27" spans="1:11" ht="37.5" customHeight="1" x14ac:dyDescent="0.25">
      <c r="A27" s="36"/>
      <c r="B27" s="51" t="s">
        <v>110</v>
      </c>
      <c r="C27" s="27" t="s">
        <v>107</v>
      </c>
      <c r="D27" s="27" t="s">
        <v>116</v>
      </c>
      <c r="E27" s="99" t="s">
        <v>141</v>
      </c>
      <c r="F27" s="96"/>
      <c r="G27" s="96"/>
      <c r="H27" s="4" t="s">
        <v>92</v>
      </c>
      <c r="I27" s="44">
        <v>0.15</v>
      </c>
      <c r="J27" s="31"/>
      <c r="K27" s="34">
        <f t="shared" si="0"/>
        <v>0</v>
      </c>
    </row>
    <row r="28" spans="1:11" ht="20.100000000000001" customHeight="1" x14ac:dyDescent="0.25">
      <c r="A28" s="36"/>
      <c r="B28" s="51" t="s">
        <v>111</v>
      </c>
      <c r="C28" s="27" t="s">
        <v>107</v>
      </c>
      <c r="D28" s="27" t="s">
        <v>117</v>
      </c>
      <c r="E28" s="99" t="s">
        <v>103</v>
      </c>
      <c r="F28" s="100"/>
      <c r="G28" s="100"/>
      <c r="H28" s="4" t="s">
        <v>102</v>
      </c>
      <c r="I28" s="44">
        <v>0.15</v>
      </c>
      <c r="J28" s="4"/>
      <c r="K28" s="34">
        <f t="shared" si="0"/>
        <v>0</v>
      </c>
    </row>
    <row r="29" spans="1:11" ht="20.100000000000001" customHeight="1" x14ac:dyDescent="0.25">
      <c r="A29" s="36"/>
      <c r="B29" s="51" t="s">
        <v>112</v>
      </c>
      <c r="C29" s="27" t="s">
        <v>107</v>
      </c>
      <c r="D29" s="27" t="s">
        <v>118</v>
      </c>
      <c r="E29" s="99" t="s">
        <v>104</v>
      </c>
      <c r="F29" s="100"/>
      <c r="G29" s="100"/>
      <c r="H29" s="4" t="s">
        <v>105</v>
      </c>
      <c r="I29" s="44">
        <v>1.5</v>
      </c>
      <c r="J29" s="4"/>
      <c r="K29" s="33">
        <f t="shared" si="0"/>
        <v>0</v>
      </c>
    </row>
    <row r="30" spans="1:11" ht="20.100000000000001" customHeight="1" x14ac:dyDescent="0.25">
      <c r="A30" s="36"/>
      <c r="B30" s="51" t="s">
        <v>113</v>
      </c>
      <c r="C30" s="27" t="s">
        <v>107</v>
      </c>
      <c r="D30" s="27" t="s">
        <v>121</v>
      </c>
      <c r="E30" s="95" t="s">
        <v>120</v>
      </c>
      <c r="F30" s="96"/>
      <c r="G30" s="96"/>
      <c r="H30" s="3" t="s">
        <v>102</v>
      </c>
      <c r="I30" s="44">
        <v>0.15</v>
      </c>
      <c r="J30" s="29"/>
      <c r="K30" s="34">
        <f>I30*J30</f>
        <v>0</v>
      </c>
    </row>
    <row r="31" spans="1:11" ht="20.100000000000001" customHeight="1" x14ac:dyDescent="0.25">
      <c r="A31" s="36"/>
      <c r="B31" s="97" t="s">
        <v>138</v>
      </c>
      <c r="C31" s="98"/>
      <c r="D31" s="98"/>
      <c r="E31" s="98"/>
      <c r="F31" s="98"/>
      <c r="G31" s="98"/>
      <c r="H31" s="98"/>
      <c r="I31" s="98"/>
      <c r="J31" s="98"/>
      <c r="K31" s="34">
        <f>SUM(K24:K30)</f>
        <v>0</v>
      </c>
    </row>
    <row r="32" spans="1:11" s="2" customFormat="1" ht="15.75" thickBot="1" x14ac:dyDescent="0.3">
      <c r="A32" s="37"/>
      <c r="B32" s="76" t="s">
        <v>48</v>
      </c>
      <c r="C32" s="77"/>
      <c r="D32" s="77"/>
      <c r="E32" s="77"/>
      <c r="F32" s="77"/>
      <c r="G32" s="77"/>
      <c r="H32" s="78"/>
      <c r="I32" s="78"/>
      <c r="J32" s="78"/>
      <c r="K32" s="46">
        <f>K31</f>
        <v>0</v>
      </c>
    </row>
  </sheetData>
  <mergeCells count="45">
    <mergeCell ref="E13:G13"/>
    <mergeCell ref="E27:G27"/>
    <mergeCell ref="E30:G30"/>
    <mergeCell ref="E25:G25"/>
    <mergeCell ref="E29:G29"/>
    <mergeCell ref="E28:G28"/>
    <mergeCell ref="B18:K18"/>
    <mergeCell ref="A6:K6"/>
    <mergeCell ref="H15:J15"/>
    <mergeCell ref="B16:J16"/>
    <mergeCell ref="B14:J14"/>
    <mergeCell ref="A1:K1"/>
    <mergeCell ref="A2:K2"/>
    <mergeCell ref="A3:K3"/>
    <mergeCell ref="A4:K4"/>
    <mergeCell ref="A5:K5"/>
    <mergeCell ref="A7:A8"/>
    <mergeCell ref="H7:H8"/>
    <mergeCell ref="I7:I8"/>
    <mergeCell ref="J7:J8"/>
    <mergeCell ref="K7:K8"/>
    <mergeCell ref="E9:G9"/>
    <mergeCell ref="E10:G10"/>
    <mergeCell ref="E11:G11"/>
    <mergeCell ref="E12:G12"/>
    <mergeCell ref="B7:B8"/>
    <mergeCell ref="C7:C8"/>
    <mergeCell ref="D7:D8"/>
    <mergeCell ref="E7:G8"/>
    <mergeCell ref="B32:J32"/>
    <mergeCell ref="B15:G15"/>
    <mergeCell ref="A20:K20"/>
    <mergeCell ref="A21:A22"/>
    <mergeCell ref="B21:B22"/>
    <mergeCell ref="C21:C22"/>
    <mergeCell ref="D21:D22"/>
    <mergeCell ref="E21:G22"/>
    <mergeCell ref="H21:H22"/>
    <mergeCell ref="I21:I22"/>
    <mergeCell ref="J21:J22"/>
    <mergeCell ref="K21:K22"/>
    <mergeCell ref="E23:G23"/>
    <mergeCell ref="E24:G24"/>
    <mergeCell ref="B31:J31"/>
    <mergeCell ref="E26:G26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 PAVIMENTAÇÃO </vt:lpstr>
      <vt:lpstr>PLANILHA MOBILIZAÇÃO</vt:lpstr>
      <vt:lpstr>CPU TAPA BURACO</vt:lpstr>
      <vt:lpstr>'PLANILHA MOBILIZAÇÃO'!Area_de_impressao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2023-12-29T12:42:28Z</dcterms:modified>
</cp:coreProperties>
</file>